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Mi PC (DESKTOP-HIO2SNJ)\Desktop\TRABAJO\"/>
    </mc:Choice>
  </mc:AlternateContent>
  <xr:revisionPtr revIDLastSave="0" documentId="13_ncr:1_{0F8B5CB3-E2D7-49B8-9D95-96444A3FFAE5}" xr6:coauthVersionLast="47" xr6:coauthVersionMax="47" xr10:uidLastSave="{00000000-0000-0000-0000-000000000000}"/>
  <bookViews>
    <workbookView xWindow="810" yWindow="-120" windowWidth="28110" windowHeight="16440" tabRatio="564" activeTab="4" xr2:uid="{00000000-000D-0000-FFFF-FFFF00000000}"/>
  </bookViews>
  <sheets>
    <sheet name="marzo" sheetId="23" r:id="rId1"/>
    <sheet name="ABRIL" sheetId="24" r:id="rId2"/>
    <sheet name="2112mayo" sheetId="25" r:id="rId3"/>
    <sheet name="2112 junio" sheetId="26" r:id="rId4"/>
    <sheet name="Reporte de Formatos" sheetId="1" r:id="rId5"/>
    <sheet name="Hoja1" sheetId="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'2112 junio'!$C$1:$J$19</definedName>
    <definedName name="_xlnm._FilterDatabase" localSheetId="2" hidden="1">'2112mayo'!$A$1:$I$12</definedName>
    <definedName name="_xlnm._FilterDatabase" localSheetId="1" hidden="1">ABRIL!$A$1:$H$16</definedName>
    <definedName name="_xlnm._FilterDatabase" localSheetId="0" hidden="1">marzo!$B$1:$I$20</definedName>
    <definedName name="Hidden_1_Tabla_4071824" localSheetId="0">[1]Hidden_1_Tabla_407182!$A$1:$A$3</definedName>
    <definedName name="Hidden_1_Tabla_4071824">[2]Hidden_1_Tabla_407182!$A$1:$A$3</definedName>
    <definedName name="Hidden_13" localSheetId="0">[1]Hidden_1!$A$1:$A$2</definedName>
    <definedName name="Hidden_13">[2]Hidden_1!$A$1:$A$2</definedName>
    <definedName name="Hidden_24" localSheetId="0">[1]Hidden_2!$A$1:$A$5</definedName>
    <definedName name="Hidden_24">[2]Hidden_2!$A$1:$A$5</definedName>
    <definedName name="Hidden_335">[2]Hidden_3!$A$1:$A$2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6" l="1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4" i="26"/>
  <c r="K3" i="26"/>
  <c r="K2" i="26"/>
  <c r="H12" i="25" l="1"/>
  <c r="H11" i="25"/>
  <c r="H10" i="25"/>
  <c r="H9" i="25"/>
  <c r="H8" i="25"/>
  <c r="H7" i="25"/>
  <c r="H6" i="25"/>
  <c r="H5" i="25"/>
  <c r="H4" i="25"/>
  <c r="H3" i="25"/>
  <c r="H2" i="25"/>
  <c r="AE15" i="24" l="1"/>
  <c r="AA15" i="24"/>
  <c r="V15" i="24"/>
  <c r="T15" i="24"/>
  <c r="S15" i="24"/>
  <c r="R15" i="24"/>
  <c r="Q15" i="24"/>
  <c r="P15" i="24"/>
  <c r="O15" i="24"/>
  <c r="N15" i="24"/>
  <c r="M15" i="24"/>
  <c r="L15" i="24"/>
  <c r="J15" i="24"/>
  <c r="I15" i="24"/>
  <c r="AE14" i="24"/>
  <c r="AA14" i="24"/>
  <c r="V14" i="24"/>
  <c r="T14" i="24"/>
  <c r="S14" i="24"/>
  <c r="R14" i="24"/>
  <c r="Q14" i="24"/>
  <c r="P14" i="24"/>
  <c r="O14" i="24"/>
  <c r="N14" i="24"/>
  <c r="M14" i="24"/>
  <c r="L14" i="24"/>
  <c r="J14" i="24"/>
  <c r="I14" i="24"/>
  <c r="AE13" i="24"/>
  <c r="AA13" i="24"/>
  <c r="V13" i="24"/>
  <c r="T13" i="24"/>
  <c r="S13" i="24"/>
  <c r="R13" i="24"/>
  <c r="Q13" i="24"/>
  <c r="P13" i="24"/>
  <c r="O13" i="24"/>
  <c r="N13" i="24"/>
  <c r="M13" i="24"/>
  <c r="L13" i="24"/>
  <c r="J13" i="24"/>
  <c r="I13" i="24"/>
  <c r="AE12" i="24"/>
  <c r="AA12" i="24"/>
  <c r="V12" i="24"/>
  <c r="T12" i="24"/>
  <c r="S12" i="24"/>
  <c r="R12" i="24"/>
  <c r="Q12" i="24"/>
  <c r="P12" i="24"/>
  <c r="O12" i="24"/>
  <c r="N12" i="24"/>
  <c r="M12" i="24"/>
  <c r="L12" i="24"/>
  <c r="J12" i="24"/>
  <c r="I12" i="24"/>
  <c r="AE11" i="24"/>
  <c r="AA11" i="24"/>
  <c r="V11" i="24"/>
  <c r="T11" i="24"/>
  <c r="S11" i="24"/>
  <c r="R11" i="24"/>
  <c r="Q11" i="24"/>
  <c r="P11" i="24"/>
  <c r="O11" i="24"/>
  <c r="N11" i="24"/>
  <c r="M11" i="24"/>
  <c r="L11" i="24"/>
  <c r="J11" i="24"/>
  <c r="I11" i="24"/>
  <c r="AE10" i="24"/>
  <c r="AA10" i="24"/>
  <c r="V10" i="24"/>
  <c r="T10" i="24"/>
  <c r="S10" i="24"/>
  <c r="R10" i="24"/>
  <c r="Q10" i="24"/>
  <c r="P10" i="24"/>
  <c r="O10" i="24"/>
  <c r="N10" i="24"/>
  <c r="M10" i="24"/>
  <c r="L10" i="24"/>
  <c r="J10" i="24"/>
  <c r="I10" i="24"/>
  <c r="AE9" i="24"/>
  <c r="AA9" i="24"/>
  <c r="V9" i="24"/>
  <c r="T9" i="24"/>
  <c r="S9" i="24"/>
  <c r="R9" i="24"/>
  <c r="Q9" i="24"/>
  <c r="P9" i="24"/>
  <c r="O9" i="24"/>
  <c r="N9" i="24"/>
  <c r="M9" i="24"/>
  <c r="L9" i="24"/>
  <c r="J9" i="24"/>
  <c r="I9" i="24"/>
  <c r="AE8" i="24"/>
  <c r="AA8" i="24"/>
  <c r="V8" i="24"/>
  <c r="T8" i="24"/>
  <c r="S8" i="24"/>
  <c r="R8" i="24"/>
  <c r="Q8" i="24"/>
  <c r="P8" i="24"/>
  <c r="O8" i="24"/>
  <c r="N8" i="24"/>
  <c r="M8" i="24"/>
  <c r="L8" i="24"/>
  <c r="J8" i="24"/>
  <c r="I8" i="24"/>
  <c r="AE7" i="24"/>
  <c r="AA7" i="24"/>
  <c r="V7" i="24"/>
  <c r="T7" i="24"/>
  <c r="S7" i="24"/>
  <c r="R7" i="24"/>
  <c r="Q7" i="24"/>
  <c r="P7" i="24"/>
  <c r="O7" i="24"/>
  <c r="N7" i="24"/>
  <c r="M7" i="24"/>
  <c r="L7" i="24"/>
  <c r="J7" i="24"/>
  <c r="I7" i="24"/>
  <c r="AE6" i="24"/>
  <c r="AA6" i="24"/>
  <c r="V6" i="24"/>
  <c r="T6" i="24"/>
  <c r="S6" i="24"/>
  <c r="R6" i="24"/>
  <c r="Q6" i="24"/>
  <c r="P6" i="24"/>
  <c r="O6" i="24"/>
  <c r="N6" i="24"/>
  <c r="M6" i="24"/>
  <c r="L6" i="24"/>
  <c r="J6" i="24"/>
  <c r="I6" i="24"/>
  <c r="AE5" i="24"/>
  <c r="AA5" i="24"/>
  <c r="V5" i="24"/>
  <c r="T5" i="24"/>
  <c r="S5" i="24"/>
  <c r="R5" i="24"/>
  <c r="Q5" i="24"/>
  <c r="P5" i="24"/>
  <c r="O5" i="24"/>
  <c r="N5" i="24"/>
  <c r="M5" i="24"/>
  <c r="L5" i="24"/>
  <c r="J5" i="24"/>
  <c r="I5" i="24"/>
  <c r="AE4" i="24"/>
  <c r="AA4" i="24"/>
  <c r="V4" i="24"/>
  <c r="T4" i="24"/>
  <c r="S4" i="24"/>
  <c r="R4" i="24"/>
  <c r="Q4" i="24"/>
  <c r="P4" i="24"/>
  <c r="O4" i="24"/>
  <c r="N4" i="24"/>
  <c r="M4" i="24"/>
  <c r="L4" i="24"/>
  <c r="J4" i="24"/>
  <c r="I4" i="24"/>
  <c r="AE3" i="24"/>
  <c r="AA3" i="24"/>
  <c r="V3" i="24"/>
  <c r="T3" i="24"/>
  <c r="S3" i="24"/>
  <c r="R3" i="24"/>
  <c r="Q3" i="24"/>
  <c r="P3" i="24"/>
  <c r="O3" i="24"/>
  <c r="N3" i="24"/>
  <c r="M3" i="24"/>
  <c r="L3" i="24"/>
  <c r="J3" i="24"/>
  <c r="I3" i="24"/>
  <c r="AE2" i="24"/>
  <c r="AA2" i="24"/>
  <c r="V2" i="24"/>
  <c r="T2" i="24"/>
  <c r="S2" i="24"/>
  <c r="R2" i="24"/>
  <c r="Q2" i="24"/>
  <c r="P2" i="24"/>
  <c r="O2" i="24"/>
  <c r="N2" i="24"/>
  <c r="M2" i="24"/>
  <c r="L2" i="24"/>
  <c r="J2" i="24"/>
  <c r="I2" i="24"/>
  <c r="L21" i="23" l="1"/>
  <c r="I21" i="23"/>
  <c r="AF20" i="23"/>
  <c r="AA20" i="23"/>
  <c r="W20" i="23"/>
  <c r="K20" i="23"/>
  <c r="J20" i="23"/>
  <c r="AF19" i="23"/>
  <c r="AA19" i="23"/>
  <c r="W19" i="23"/>
  <c r="K19" i="23"/>
  <c r="J19" i="23"/>
  <c r="AF18" i="23"/>
  <c r="AA18" i="23"/>
  <c r="W18" i="23"/>
  <c r="K18" i="23"/>
  <c r="J18" i="23"/>
  <c r="AF17" i="23"/>
  <c r="AA17" i="23"/>
  <c r="W17" i="23"/>
  <c r="K17" i="23"/>
  <c r="J17" i="23"/>
  <c r="AF16" i="23"/>
  <c r="AA16" i="23"/>
  <c r="W16" i="23"/>
  <c r="K16" i="23"/>
  <c r="J16" i="23"/>
  <c r="AF15" i="23"/>
  <c r="AA15" i="23"/>
  <c r="W15" i="23"/>
  <c r="K15" i="23"/>
  <c r="J15" i="23"/>
  <c r="AF14" i="23"/>
  <c r="AA14" i="23"/>
  <c r="W14" i="23"/>
  <c r="K14" i="23"/>
  <c r="J14" i="23"/>
  <c r="AF13" i="23"/>
  <c r="AA13" i="23"/>
  <c r="W13" i="23"/>
  <c r="K13" i="23"/>
  <c r="J13" i="23"/>
  <c r="AF12" i="23"/>
  <c r="AA12" i="23"/>
  <c r="W12" i="23"/>
  <c r="K12" i="23"/>
  <c r="J12" i="23"/>
  <c r="AF11" i="23"/>
  <c r="AA11" i="23"/>
  <c r="W11" i="23"/>
  <c r="K11" i="23"/>
  <c r="J11" i="23"/>
  <c r="AF10" i="23"/>
  <c r="AA10" i="23"/>
  <c r="W10" i="23"/>
  <c r="K10" i="23"/>
  <c r="J10" i="23"/>
  <c r="AF9" i="23"/>
  <c r="AA9" i="23"/>
  <c r="W9" i="23"/>
  <c r="K9" i="23"/>
  <c r="J9" i="23"/>
  <c r="AF8" i="23"/>
  <c r="AA8" i="23"/>
  <c r="W8" i="23"/>
  <c r="K8" i="23"/>
  <c r="J8" i="23"/>
  <c r="AF7" i="23"/>
  <c r="AA7" i="23"/>
  <c r="W7" i="23"/>
  <c r="K7" i="23"/>
  <c r="J7" i="23"/>
  <c r="AF6" i="23"/>
  <c r="AA6" i="23"/>
  <c r="W6" i="23"/>
  <c r="K6" i="23"/>
  <c r="J6" i="23"/>
  <c r="AF5" i="23"/>
  <c r="AA5" i="23"/>
  <c r="W5" i="23"/>
  <c r="K5" i="23"/>
  <c r="J5" i="23"/>
  <c r="AA4" i="23"/>
  <c r="W4" i="23"/>
  <c r="K4" i="23"/>
  <c r="J4" i="23"/>
  <c r="AA3" i="23"/>
  <c r="W3" i="23"/>
  <c r="K3" i="23"/>
  <c r="J3" i="23"/>
  <c r="AF2" i="23"/>
  <c r="AA2" i="23"/>
  <c r="W2" i="23"/>
  <c r="K2" i="23"/>
  <c r="J2" i="23"/>
  <c r="J21" i="23" l="1"/>
  <c r="J22" i="23" s="1"/>
</calcChain>
</file>

<file path=xl/sharedStrings.xml><?xml version="1.0" encoding="utf-8"?>
<sst xmlns="http://schemas.openxmlformats.org/spreadsheetml/2006/main" count="1393" uniqueCount="449">
  <si>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</si>
  <si>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</si>
  <si>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</si>
  <si>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</si>
  <si>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</si>
  <si>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</si>
  <si>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</si>
  <si>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</si>
  <si>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</si>
  <si>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</si>
  <si>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</si>
  <si>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</si>
  <si>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</si>
  <si>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</si>
  <si>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</si>
  <si>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</si>
  <si>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</si>
  <si>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</si>
  <si>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</si>
  <si>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</si>
  <si>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</si>
  <si>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</si>
  <si>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</si>
  <si>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</si>
  <si>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</si>
  <si>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</si>
  <si>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</si>
  <si>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</si>
  <si>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</si>
  <si>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</si>
  <si>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</si>
  <si>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</si>
  <si>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</si>
  <si>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</si>
  <si>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</si>
  <si>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</si>
  <si>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</si>
  <si>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</si>
  <si>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</si>
  <si>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</si>
  <si>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MARTHA LETICIA</t>
  </si>
  <si>
    <t>LEAL</t>
  </si>
  <si>
    <t>RODRIGUEZ</t>
  </si>
  <si>
    <t>BANCA AFIRME SA</t>
  </si>
  <si>
    <t>DIRECCION DE ADMINISTRACION</t>
  </si>
  <si>
    <t>MARTHA LETICIA LEAL RODRIGUEZ</t>
  </si>
  <si>
    <t>RFC</t>
  </si>
  <si>
    <t>PAGADO</t>
  </si>
  <si>
    <t>EDOCTA</t>
  </si>
  <si>
    <t>SIN IVA</t>
  </si>
  <si>
    <t>FTTH DE MEXICO SA DE CV</t>
  </si>
  <si>
    <t>FME1712225M6</t>
  </si>
  <si>
    <t>ARTICULO 42 FRACCION I LEY DE ADQUISICIONES, ARRENDAMIENTOS Y CONTRATACIONES DEL ESTADO DE NUEVO LEON</t>
  </si>
  <si>
    <t>ARTICULO 42 FRACCION XI LEY DE ADQUISICIONES, ARRENDAMIENTOS Y CONTRATACIONES DEL ESTADO DE NUEVO LEON</t>
  </si>
  <si>
    <t>gastos</t>
  </si>
  <si>
    <t>honorarios profesionales</t>
  </si>
  <si>
    <t>arrendamiento</t>
  </si>
  <si>
    <t>BAF950102JP5</t>
  </si>
  <si>
    <t>LERM5103031A3</t>
  </si>
  <si>
    <t>CUENTA</t>
  </si>
  <si>
    <t>POLIZA</t>
  </si>
  <si>
    <t>FECHA</t>
  </si>
  <si>
    <t>ARTICULO 42 FRACCION XIX LEY DE ADQUISICIONES, ARRENDAMIENTOS Y CONTRATACIONES DEL ESTADO DE NUEVO LEON</t>
  </si>
  <si>
    <t>CON IVA</t>
  </si>
  <si>
    <t>FUNDAMENTO</t>
  </si>
  <si>
    <t>1112-3</t>
  </si>
  <si>
    <t>1112-2</t>
  </si>
  <si>
    <t>1112-4</t>
  </si>
  <si>
    <t>estudios</t>
  </si>
  <si>
    <t>I. El importe de cada operación no exceda los montos máximos que al efecto se establezcan en la Ley de Egresos del Estado para realizar compras por medio de invitación restringida o adjudicación directa, siempre que las operaciones no se fraccionen para quedar comprendidas en los supuestos de excepción a la licitación pública a que se refiere este Artículo;</t>
  </si>
  <si>
    <t>XI. Se trate de servicios de consultorías, asesorías, estudios o investigaciones. En estos casos se deberá aplicar el procedimiento de adjudicación directa o invitación restringida, conforme a los montos de contratación establecidos por el Congreso del Estado para el ejercicio fiscal correspondiente</t>
  </si>
  <si>
    <t>XIX. Cuando, por la naturaleza de la negociación, existan circunstancias o características del contrato que hagan del todo indispensable acudir al método de adjudicación directa, según los criterios o casos que señale el Reglamento de esta Ley</t>
  </si>
  <si>
    <t>BENEFICIARIO</t>
  </si>
  <si>
    <t>CONTRATO</t>
  </si>
  <si>
    <t>NOMBRE</t>
  </si>
  <si>
    <t>APELLIDO 1</t>
  </si>
  <si>
    <t>APELLIDO 2</t>
  </si>
  <si>
    <t>RAZON SOCIAL</t>
  </si>
  <si>
    <t>NO DATO</t>
  </si>
  <si>
    <t>DA/001/2021</t>
  </si>
  <si>
    <t>Concepto</t>
  </si>
  <si>
    <t>FECH CONTR</t>
  </si>
  <si>
    <t>INICIO PLAZO</t>
  </si>
  <si>
    <t>TERM PLAZO</t>
  </si>
  <si>
    <t>NOTA</t>
  </si>
  <si>
    <t>SERVICIOS DE AGUA Y DRENAJE DE MONTERREY IPD</t>
  </si>
  <si>
    <t>SAD560528572</t>
  </si>
  <si>
    <t>LA SECRETARIA DEL SISTEMA ESTATAL ANTICORRUPCION DEL ESTADO DE NUEVO LEON NO CUENTA CON PROGRAMAS DE OBRA PUBLICA EN EL PERIODO CORRESPONDIENTE A ESTE DOCUMENTO.</t>
  </si>
  <si>
    <t>MARIA GUADALUPE RODRIGUEZ AREVALO</t>
  </si>
  <si>
    <t>MARIA GUADALUPE</t>
  </si>
  <si>
    <t>AREVALO</t>
  </si>
  <si>
    <t>ROAG700718S38</t>
  </si>
  <si>
    <t>NORMA JUAREZ TREVIÑO</t>
  </si>
  <si>
    <t>NORMA</t>
  </si>
  <si>
    <t>JUAREZ</t>
  </si>
  <si>
    <t>TREVIÑO</t>
  </si>
  <si>
    <t>JUTN640224MC4</t>
  </si>
  <si>
    <t>DIEGO ARTURO TAMEZ GARZA</t>
  </si>
  <si>
    <t>DIEGO ARTURO</t>
  </si>
  <si>
    <t>TAMEZ</t>
  </si>
  <si>
    <t>GARZA</t>
  </si>
  <si>
    <t>TAGD681216J49</t>
  </si>
  <si>
    <t>OXXO EXPRESS SA DE CV</t>
  </si>
  <si>
    <t>OEX950605MJ6</t>
  </si>
  <si>
    <t>CLEAN MASTER DEL NORTE SA DE CV</t>
  </si>
  <si>
    <t>DA/002/2021</t>
  </si>
  <si>
    <t>CMN920824I33</t>
  </si>
  <si>
    <t>https://www.seseanl.gob.mx/wp-content/uploads/Relacion-Analitica-de-Pagos-FEBRERO-2021.pdf</t>
  </si>
  <si>
    <t>LA SECRETARIA DEL SISTEMA ESTATAL ANTICORRUPCION DEL ESTADO DE NUEVO LEON HA PUBLICADO EL PRESENTE CONTRATO EN EL FORMATO FRACCION CXII INCISO A CONTRATOS DE SERVICIOS PROFESIONALES DE LA PLATAFORMA NACIONAL DE TRANSPARENCIA</t>
  </si>
  <si>
    <t>LA SECRETARIA DEL SISTEMA ESTATAL ANTICORRUPCION DEL ESTADO DE NUEVO LEON HA PUBLICADO EL PRESENTE CONTRATO EN EL FORMATO FRACCION XXVIII CONCESIONES CONTRATOS Y CONVENIOS DE LA PLATAFORMA NACIONAL DE TRANSPARENCIA</t>
  </si>
  <si>
    <t>cta</t>
  </si>
  <si>
    <t>FACT</t>
  </si>
  <si>
    <t>CHEQUE</t>
  </si>
  <si>
    <t>DOMICILIO</t>
  </si>
  <si>
    <t>NOM VIALIDAD</t>
  </si>
  <si>
    <t>NUMERO EXT</t>
  </si>
  <si>
    <t>COLONIA</t>
  </si>
  <si>
    <t>M</t>
  </si>
  <si>
    <t>MUNICIPIO</t>
  </si>
  <si>
    <t>CVE MUN</t>
  </si>
  <si>
    <t>ESTADO</t>
  </si>
  <si>
    <t>CVE EDO</t>
  </si>
  <si>
    <t>CP</t>
  </si>
  <si>
    <t>2112-1-000187</t>
  </si>
  <si>
    <t>C00039</t>
  </si>
  <si>
    <t>GOSSLER SC</t>
  </si>
  <si>
    <t>C5545</t>
  </si>
  <si>
    <t>PRIMER PAGO (50%) DICTAMINACION ESTADOS FINANCIEROS 2020. GP GOSSLER SC, Folio Pago: 20</t>
  </si>
  <si>
    <t>S/N</t>
  </si>
  <si>
    <t>GOS830601GE2</t>
  </si>
  <si>
    <t>JOSE CLEMENTE OROZCO</t>
  </si>
  <si>
    <t>VALLE ORIENTE</t>
  </si>
  <si>
    <t>MONTERREY</t>
  </si>
  <si>
    <t>NUEVO LEON</t>
  </si>
  <si>
    <t>2112-1-000060</t>
  </si>
  <si>
    <t>C00040</t>
  </si>
  <si>
    <t>34</t>
  </si>
  <si>
    <t>HONORARIOS PROFESIONALES CPC MES FEBRERO 2021. GP NORMA JUAREZ TREVIÑO, Folio Pago: 21</t>
  </si>
  <si>
    <t>2112-1-000022</t>
  </si>
  <si>
    <t>C00041</t>
  </si>
  <si>
    <t>F1CB7FF</t>
  </si>
  <si>
    <t>HONORARIOS PROFESIONALES CPC MES FEBRERO 2021. GP DIEGO ARTURO TAMEZ GARZA, Folio Pago: 22</t>
  </si>
  <si>
    <t>2112-1-000030</t>
  </si>
  <si>
    <t>C00044</t>
  </si>
  <si>
    <t>GOBIERNO DEL ESTADO DE NUEVO LEON</t>
  </si>
  <si>
    <t>17145655</t>
  </si>
  <si>
    <t>PAGO DE DERECHOS VEHICULARES REFRENDO 2021 VEHICULOS OFICIALES SESEANL. GP Directo 23 GOBIERNO DEL ESTADO DE NUEVO LEON, Pago: 23</t>
  </si>
  <si>
    <t>GEN620601DTA</t>
  </si>
  <si>
    <t>ESCOBEDO</t>
  </si>
  <si>
    <t>CENTRO</t>
  </si>
  <si>
    <t>2112-1-000053</t>
  </si>
  <si>
    <t>C00045</t>
  </si>
  <si>
    <t>70</t>
  </si>
  <si>
    <t>RENTA OFICINAS SESEANL MARZO 2021. GP MARTHA LETICIA LEAL RODRIGUEZ, Folio Pago: 24</t>
  </si>
  <si>
    <t>AHUEHUETE</t>
  </si>
  <si>
    <t>VALLE ALTO</t>
  </si>
  <si>
    <t>2112-1-000186</t>
  </si>
  <si>
    <t>C00046</t>
  </si>
  <si>
    <t>SERVICIOS DIGIREY SA DE CV</t>
  </si>
  <si>
    <t>96176</t>
  </si>
  <si>
    <t>RENTA EQUIPO FOTOCOPIADORA FEBRERO 2021. GP SERVICIOS DIGIREY SA DE CV, Folio Pago: 25</t>
  </si>
  <si>
    <t>DA/003/2021</t>
  </si>
  <si>
    <t>SDI091126TDA</t>
  </si>
  <si>
    <t>ALVARO OBREGON</t>
  </si>
  <si>
    <t>TERMINAL</t>
  </si>
  <si>
    <t>2112-1-000017</t>
  </si>
  <si>
    <t>C00047</t>
  </si>
  <si>
    <t>19792</t>
  </si>
  <si>
    <t>LIMPIEZA OFICINAS SESEANL FEBRERO 2021. GP CLEAN MASTER DEL NORTE SA DE CV, Folio Pago: 26</t>
  </si>
  <si>
    <t>JUAN ALVAREZ</t>
  </si>
  <si>
    <t>2112-1-000081</t>
  </si>
  <si>
    <t>C00048</t>
  </si>
  <si>
    <t>INSTITUTO PARA EL DESARROLLO TECNICO DE LAS HACIENDAS PUBLICAS</t>
  </si>
  <si>
    <t>14388</t>
  </si>
  <si>
    <t>CURSO MODULO BIENES PATRIMONIALES INDETEC. GP Directo 27 INSTITUTO PARA EL DESARROLLO TECNICO DE LAS HACIENDAS PUBLICAS, Pago: 27</t>
  </si>
  <si>
    <t>IDT7304062KA</t>
  </si>
  <si>
    <t>LERDO DE TEJADA</t>
  </si>
  <si>
    <t>ARCOS SUR</t>
  </si>
  <si>
    <t>GUADALAJARA</t>
  </si>
  <si>
    <t>JALISCO</t>
  </si>
  <si>
    <t>2112-1-000052</t>
  </si>
  <si>
    <t>C00051</t>
  </si>
  <si>
    <t>215933</t>
  </si>
  <si>
    <t>MATERIAL DE LIMPIEZA PARA OFICINAS SESEANL. GP Directo 28 MARIA GUADALUPE RODRIGUEZ AREVALO, Pago: 28</t>
  </si>
  <si>
    <t>COLON</t>
  </si>
  <si>
    <t>2112-1-000067</t>
  </si>
  <si>
    <t>C00053</t>
  </si>
  <si>
    <t>PC ONLINE SA DE CV</t>
  </si>
  <si>
    <t>303242</t>
  </si>
  <si>
    <t>TONER ORIGINAL PARA IMPRESORA HP COLOR. GP Directo 29 PC ONLINE SA DE CV, Pago: 29</t>
  </si>
  <si>
    <t>PON0201214D3</t>
  </si>
  <si>
    <t>IGNACIO MORONES PRIETO</t>
  </si>
  <si>
    <t>NUEVO REPUEBLO</t>
  </si>
  <si>
    <t>2112-1-000194</t>
  </si>
  <si>
    <t>C00054</t>
  </si>
  <si>
    <t>GLOBAL ACTUARIAL SERVICES SC</t>
  </si>
  <si>
    <t>VALUACION ACTUARIAL PASIVOS LABORALES A DIC 2020 NIF D3</t>
  </si>
  <si>
    <t>GAS030522R54</t>
  </si>
  <si>
    <t>DIAGONAL PATRIOTISMO</t>
  </si>
  <si>
    <t>CONDESA</t>
  </si>
  <si>
    <t>CUAHUTEMOC</t>
  </si>
  <si>
    <t>CIUDAD DE MEXICO</t>
  </si>
  <si>
    <t>2112-1-000065</t>
  </si>
  <si>
    <t>C00055</t>
  </si>
  <si>
    <t>38997007</t>
  </si>
  <si>
    <t>VALES DE GASOLINA VEHICULOS OFICIALES SESEANL. GP Directo 30 OXXO EXPRESS SA DE CV, Pago: 30</t>
  </si>
  <si>
    <t>EDISON</t>
  </si>
  <si>
    <t>TALLERES</t>
  </si>
  <si>
    <t>2112-1-000002</t>
  </si>
  <si>
    <t>C00056</t>
  </si>
  <si>
    <t>ABASTECEDORA DE OFICINAS SA DE CV</t>
  </si>
  <si>
    <t>283410</t>
  </si>
  <si>
    <t>PEPELERIA Y MATERIAL DE OFICINA. GP Directo 31 ABASTECEDORA DE OFICINAS SA DE CV, Pago: 31</t>
  </si>
  <si>
    <t>AOF870529IU7</t>
  </si>
  <si>
    <t>ZARAGOZA</t>
  </si>
  <si>
    <t>2112-1-000028</t>
  </si>
  <si>
    <t>C00057</t>
  </si>
  <si>
    <t>7134171</t>
  </si>
  <si>
    <t>TELEFONIA E INTERNET MES DE MARZO 2021. GP FTTH DE MEXICO SA DE CV, Folio Pago: 32</t>
  </si>
  <si>
    <t>DIAZ ORDAZ</t>
  </si>
  <si>
    <t>SN</t>
  </si>
  <si>
    <t>UNIDAD SAN PEDRO</t>
  </si>
  <si>
    <t>SAN PEDRO GARZA GARCIA</t>
  </si>
  <si>
    <t>2112-1-000073</t>
  </si>
  <si>
    <t>C00060</t>
  </si>
  <si>
    <t>20533627</t>
  </si>
  <si>
    <t>RECIBO AGUA POTABLE Y DRENAJE FEBRERO Y MARZO 2021. GP Directo 34 SERVICIOS DE AGUA Y DRENAJE DE MONTERREY IPD, Pago: 33</t>
  </si>
  <si>
    <t>MATAMOROS</t>
  </si>
  <si>
    <t>OBISPADO</t>
  </si>
  <si>
    <t>2112-2-000214</t>
  </si>
  <si>
    <t>C00061</t>
  </si>
  <si>
    <t>MY MOTTION S DE RL DE CV</t>
  </si>
  <si>
    <t>989</t>
  </si>
  <si>
    <t>LICENCIA ANUAL HOST ZOOM PRO. GP MY MOTTION S DE RL DE CV, Folio Pago: 34</t>
  </si>
  <si>
    <t>MMO1612075F0</t>
  </si>
  <si>
    <t>REVOLUCION</t>
  </si>
  <si>
    <t>LADRILLERA</t>
  </si>
  <si>
    <t>2112-1-000007</t>
  </si>
  <si>
    <t>C00062</t>
  </si>
  <si>
    <t>COMISIONES BANCARIAS CTA 7674 MARZO 2021. GP Directo 37 BANCA AFIRME SA, Pago: 35</t>
  </si>
  <si>
    <t>C00063</t>
  </si>
  <si>
    <t>COMISIONES BANCARIAS CTA 7690 MARZO 2021. GP Directo 38 BANCA AFIRME SA, Pago: 36</t>
  </si>
  <si>
    <t>C00064</t>
  </si>
  <si>
    <t>ANUALIDAD TOKEN Y BANCA INTERNET COMISIONES BANCARIAS CTA 8522 MARZO 2021. GP Directo 39 BANCA AFIRME SA, Pago: 37</t>
  </si>
  <si>
    <t>GUADALUPE</t>
  </si>
  <si>
    <t>CUAUHTEMOC</t>
  </si>
  <si>
    <t>C00065</t>
  </si>
  <si>
    <t>HONORARIOS PROFESIONALES CPC MARZO 2021. GP NORMA JUAREZ TREVIÑO, Folio Pago: 38</t>
  </si>
  <si>
    <t>C00066</t>
  </si>
  <si>
    <t>5720A0</t>
  </si>
  <si>
    <t>HONORARIOS PROFESIONALES CPC MARZO 2021. GP DIEGO ARTURO TAMEZ GARZA, Folio Pago: 39</t>
  </si>
  <si>
    <t>C00067</t>
  </si>
  <si>
    <t>RENTA OFICINAS SESEANL ABRIL 2021. GP MARTHA LETICIA LEAL RODRIGUEZ, Folio Pago: 40</t>
  </si>
  <si>
    <t>C00068</t>
  </si>
  <si>
    <t>RENTA EQUIPO FOTOCOPIADO MARZO 2021. GP SERVICIOS DIGIREY SA DE CV, Folio Pago: 41</t>
  </si>
  <si>
    <t>C00069</t>
  </si>
  <si>
    <t>LIMPIEZA OFICINAS SESEANL MARZO 2021. GP CLEAN MASTER DEL NORTE SA DE CV, Folio Pago: 42</t>
  </si>
  <si>
    <t>2112-1-000038</t>
  </si>
  <si>
    <t>C00073</t>
  </si>
  <si>
    <t>INOQUOM COMUNICACION SA DE CV</t>
  </si>
  <si>
    <t>RENOVACION ANUAL DE DOMINIOS Y HOSPEDAJES WEB. GP INOQUOM COMUNICACION SA DE CV, Folio Pago: 43</t>
  </si>
  <si>
    <t>MARTIN DE ZAVALA</t>
  </si>
  <si>
    <t>2112-1-000018</t>
  </si>
  <si>
    <t>C00074</t>
  </si>
  <si>
    <t>COMISION FEDERAL DE ELECTRICIDAD</t>
  </si>
  <si>
    <t>46698749 y 7</t>
  </si>
  <si>
    <t>77702474 77703096</t>
  </si>
  <si>
    <t>RECIBO ENERGIA ELECTRICA 5 FEBRERO A 7 ABRIL 2021 OFICINAS SESEANL. FOLIOS 46698749 y 7. GP COMISION FEDERAL DE ELECTRICIDAD, Folio Pago: 44</t>
  </si>
  <si>
    <t>RIO RODAN</t>
  </si>
  <si>
    <t>C00075</t>
  </si>
  <si>
    <t>COMPRA DE VALES DE GASOLINA VEHICULOS OFICIALES SESEANL. GP OXXO EXPRESS SA DE CV, Folio Pago: 45</t>
  </si>
  <si>
    <t>C00076</t>
  </si>
  <si>
    <t>INTERNET Y TELEFONIA OFICINAS SESEANL ABRIL 2021. GP FTTH DE MEXICO SA DE CV, Folio Pago: 46</t>
  </si>
  <si>
    <t>C00077</t>
  </si>
  <si>
    <t>MATERIAL DE HIGIENE PARA OFICINAS Y CONSUMO DEL PERSONAL SESEANL. GP MARIA GUADALUPE RODRIGUEZ AREVALO, Folio Pago: 47</t>
  </si>
  <si>
    <t>2112-1-000059</t>
  </si>
  <si>
    <t>C00078</t>
  </si>
  <si>
    <t>NATURGY MEXICO SA DE CV</t>
  </si>
  <si>
    <t>PTE</t>
  </si>
  <si>
    <t>RECIBO GAS OFICINAS SESEANL A ABRIL 2021. GP Directo 53 NATURGY MEXICO SA DE CV, Pago: 48</t>
  </si>
  <si>
    <t>Francisco I. Madero</t>
  </si>
  <si>
    <t>FIERRO</t>
  </si>
  <si>
    <t>C00081</t>
  </si>
  <si>
    <t>COMISIONES POR TRANSFERENCIAS REALIZADAS CTA 7674 ABRIL 2021. GP Directo 57 BANCA AFIRME SA, Pago: 49</t>
  </si>
  <si>
    <t>C00082</t>
  </si>
  <si>
    <t>COMISIONES POR TRANSFERENCIAS REALIZADAS CTA 7690 ABRIL 2021. GP Directo 58 BANCA AFIRME SA, Pago: 50</t>
  </si>
  <si>
    <t>C00083</t>
  </si>
  <si>
    <t>COMISION BANCA POR INTERNET ABRIL 2021. GP Directo 59 BANCA AFIRME SA, Pago: 51</t>
  </si>
  <si>
    <t>https://www.seseanl.gob.mx/wp-content/uploads/Relacion-Analitica-de-Pagos-a-ABRIL2021.pdf</t>
  </si>
  <si>
    <t>FACTURA</t>
  </si>
  <si>
    <t>CHEQUE/T</t>
  </si>
  <si>
    <t>con IVA</t>
  </si>
  <si>
    <t>sin Iva</t>
  </si>
  <si>
    <t>C00084</t>
  </si>
  <si>
    <t>1B5080</t>
  </si>
  <si>
    <t>HONORARIOS PROFESIONALES CPC MES DE ABRIL 2021. GP DIEGO ARTURO TAMEZ GARZA, Folio Pago: 52</t>
  </si>
  <si>
    <t>Monterrey NUEVO LEON</t>
  </si>
  <si>
    <t/>
  </si>
  <si>
    <t>C00085</t>
  </si>
  <si>
    <t>HONORARIOS PROFESIONALES CPC MES DE ABRIL 2021. GP NORMA JUAREZ TREVIÑO, Folio Pago: 53</t>
  </si>
  <si>
    <t>C00086</t>
  </si>
  <si>
    <t>VILLAUTO MONTERREY SA DE CV</t>
  </si>
  <si>
    <t>78598722 y 78599196</t>
  </si>
  <si>
    <t>MTTO PREV 45 MIL KMS VENTO GRIS RYJ479A y MTTO PREV 30 MIL KMS VENTO BLANCO RYJ48. GP VILLAUTO MONTERREY SA DE CV, Folio Pago: 54</t>
  </si>
  <si>
    <t>VMO901207DZA</t>
  </si>
  <si>
    <t xml:space="preserve">Manuel L. Barragan # 301 Col. Villasm de Anahuac </t>
  </si>
  <si>
    <t>MANUEL L. BARRAGAN</t>
  </si>
  <si>
    <t>VILLAS DE ANAHUAC</t>
  </si>
  <si>
    <t>SAN NICOLAS DE LOS GARZA</t>
  </si>
  <si>
    <t>San Nicolas de los Garza  NUEVO LEON</t>
  </si>
  <si>
    <t>C00087</t>
  </si>
  <si>
    <t>RECIBO AGUA Y DRENAJE CONSUMO 18 MZO A 20 ABRIL 2021. GP SERVICIOS DE AGUA Y DRENAJE DE MONTERREY IPD, Folio Pago: 55</t>
  </si>
  <si>
    <t>MATAMOROS 1717 COL. OBISPADO</t>
  </si>
  <si>
    <t>C00088</t>
  </si>
  <si>
    <t>RENTA OFICINAS SESEANL MAYO 2021. GP MARTHA LETICIA LEAL RODRIGUEZ, Folio Pago: 56</t>
  </si>
  <si>
    <t>C00089</t>
  </si>
  <si>
    <t>RENTA EQUIPO FOTOCOPIADOR MULTIFUNCIONAL ABRIL 2021. GP SERVICIOS DIGIREY SA DE CV, Folio Pago: 57</t>
  </si>
  <si>
    <t>ALVARO OBREGON NTE 1417 COLONIA TERMINAL</t>
  </si>
  <si>
    <t>MONTERREY NUEVO LEON</t>
  </si>
  <si>
    <t>C00090</t>
  </si>
  <si>
    <t>SERVICIO LIMPIEZA OFICINAS SESEANL ABRIL 2021. GP CLEAN MASTER DEL NORTE SA DE CV, Folio Pago: 58</t>
  </si>
  <si>
    <t xml:space="preserve">JUAN ALVAREZ 420 CENTRO </t>
  </si>
  <si>
    <t>C00091</t>
  </si>
  <si>
    <t>SEGUNDO Y TERCER PAGO DICTAMINACION ESTADOS FINANCIEROS 2020. GP GOSSLER SC, Folio Pago: 59</t>
  </si>
  <si>
    <t xml:space="preserve">JOSE CLEMENTE OROZCO 335 VALLE ORIENTE </t>
  </si>
  <si>
    <t>C00095</t>
  </si>
  <si>
    <t>VALES DE GASOLINA VEHICULOS OFICIALES SESEANL. GP OXXO EXPRESS SA DE CV, Folio Pago: 60</t>
  </si>
  <si>
    <t>EDISON 1235 NORTE COLONIA TALLERES</t>
  </si>
  <si>
    <t>C00096</t>
  </si>
  <si>
    <t>servicio internet y telefonia mes de mayo. GP FTTH DE MEXICO SA DE CV, Folio Pago: 61</t>
  </si>
  <si>
    <t>BLVD. DIAZ ORDAZ KM. 3.33 L-1 COL. UNIDAD SAN PEDRO</t>
  </si>
  <si>
    <t>SAN PEDRO GARZA GARCIA  NUEVO LEON</t>
  </si>
  <si>
    <t>C00097</t>
  </si>
  <si>
    <t>MATERIAL DE LIMPIEZA CONSUMO EN OFICINAS SESEANL. GP MARIA GUADALUPE RODRIGUEZ AREVALO, Folio Pago: 62</t>
  </si>
  <si>
    <t>https://www.seseanl.gob.mx/wp-content/uploads/Relacion-Analitica-de-Pagos-a-MAYO2021.pdf</t>
  </si>
  <si>
    <t>NOM CTA</t>
  </si>
  <si>
    <t>DESCRIPCION</t>
  </si>
  <si>
    <t>CONIVA</t>
  </si>
  <si>
    <t xml:space="preserve">      NORMA JUAREZ TREVIÑO</t>
  </si>
  <si>
    <t>GP NORMA JUAREZ TREVIÑO, Folio Pago: 63 (HONORARIOS PROFESIONALES CPC MES MAYO 2021. GP NORMA JUAREZ TREVIÑO, Folio Pago: 63)</t>
  </si>
  <si>
    <t>C00100</t>
  </si>
  <si>
    <t>HONORARIOS PROFESIONALES CPC MES MAYO 2021. GP NORMA JUAREZ TREVIÑO, Folio Pago: 63</t>
  </si>
  <si>
    <t>DA/003-BIS/2021</t>
  </si>
  <si>
    <t xml:space="preserve">      DIEGO ARTURO TAMEZ GARZA</t>
  </si>
  <si>
    <t>GP DIEGO ARTURO TAMEZ GARZA, Folio Pago: 64 (HONORARIOS PROFESIONALES CPC MAYO 2021. GP DIEGO ARTURO TAMEZ GARZA, Folio Pago: 64)</t>
  </si>
  <si>
    <t>C00101</t>
  </si>
  <si>
    <t>11BB51</t>
  </si>
  <si>
    <t>HONORARIOS PROFESIONALES CPC MAYO 2021. GP DIEGO ARTURO TAMEZ GARZA, Folio Pago: 64</t>
  </si>
  <si>
    <t>DA/002-BIS/2021</t>
  </si>
  <si>
    <t xml:space="preserve">      SERVICIOS DE AGUA Y DRENAJE DE MONTERREY IPD</t>
  </si>
  <si>
    <t>GP SERVICIOS DE AGUA Y DRENAJE DE MONTERREY IPD, Folio Pago: 65 (RECIBO AGUA MES MAYO 2021 OFICINAS SESEANL. GP SERVICIOS DE AGUA Y DRENAJE DE MONTERREY IPD, Folio Pago: 65)</t>
  </si>
  <si>
    <t>C00102</t>
  </si>
  <si>
    <t>RECIBO AGUA MES MAYO 2021 OFICINAS SESEANL. GP SERVICIOS DE AGUA Y DRENAJE DE MONTERREY IPD, Folio Pago: 65</t>
  </si>
  <si>
    <t xml:space="preserve">      BANCA AFIRME SA</t>
  </si>
  <si>
    <t>GP Directo 77 BANCA AFIRME SA, Pago: 66 (COMISIONES BANCARIAS MES MAYO 2021 CTA 7674. GP Directo 77 BANCA AFIRME SA, Pago: 66)</t>
  </si>
  <si>
    <t>C00103</t>
  </si>
  <si>
    <t>COMISIONES BANCARIAS MES MAYO 2021  GP Directo 77 BANCA AFIRME SA, Pago: 66</t>
  </si>
  <si>
    <t>JUAREZ SUR # 800 PISO 9 ZONA CENTRO</t>
  </si>
  <si>
    <t xml:space="preserve">      SERVICIOS DIGIREY SA DE CV</t>
  </si>
  <si>
    <t>GP SERVICIOS DIGIREY SA DE CV, Folio Pago: 69 (RENTA MES DE MAYO 2021 EQUIPO FOTOCOPIADORA. GP SERVICIOS DIGIREY SA DE CV, Folio Pago: 69)</t>
  </si>
  <si>
    <t>C00106</t>
  </si>
  <si>
    <t>RENTA MES DE MAYO 2021 EQUIPO FOTOCOPIADORA. GP SERVICIOS DIGIREY SA DE CV, Folio Pago: 69</t>
  </si>
  <si>
    <t xml:space="preserve">      MARTHA LETICIA LEAL RODRIGUEZ</t>
  </si>
  <si>
    <t>GP MARTHA LETICIA LEAL RODRIGUEZ, Folio Pago: 70 (RENTA MES DE JUNIO 2021 OFICINAS SESEANL. GP MARTHA LETICIA LEAL RODRIGUEZ, Folio Pago: 70)</t>
  </si>
  <si>
    <t>C00107</t>
  </si>
  <si>
    <t>RENTA MES DE JUNIO 2021 OFICINAS SESEANL. GP MARTHA LETICIA LEAL RODRIGUEZ, Folio Pago: 70</t>
  </si>
  <si>
    <t xml:space="preserve">      7-ELEVEN MEXICO SA DE CV</t>
  </si>
  <si>
    <t>GP MARIA DE JESUS CANTU HERNANDEZ, Folio Pago: 71 (COMPROBACION Y REPOSICION DE FONDO REVOLVENTE. GP MARIA DE JESUS CANTU HERNANDEZ, Folio Pago: 71)</t>
  </si>
  <si>
    <t>2112-1-000001</t>
  </si>
  <si>
    <t>C00108</t>
  </si>
  <si>
    <t>7-ELEVEN MEXICO SA DE CV</t>
  </si>
  <si>
    <t>COMPROBACION Y REPOSICION DE FONDO REVOLVENTE. GP MARIA DE JESUS CANTU HERNANDEZ, Folio Pago: 71</t>
  </si>
  <si>
    <t>SEM980701STA</t>
  </si>
  <si>
    <t xml:space="preserve">Ave. Munich # 195 B Cuahutemoc </t>
  </si>
  <si>
    <t>MUNICH</t>
  </si>
  <si>
    <t xml:space="preserve">      NUEVA WALMART DE MEXICO S DE RL DE CV</t>
  </si>
  <si>
    <t>2112-1-000166</t>
  </si>
  <si>
    <t>NUEVA WALMART DE MEXICO S DE RL DE CV</t>
  </si>
  <si>
    <t>NWM9709244W4</t>
  </si>
  <si>
    <t>Av Paseo de los Leones 3201, Cumbres 6o. Sector Secc a,</t>
  </si>
  <si>
    <t>PASEO DE LOS LEONES</t>
  </si>
  <si>
    <t>CUMBRES 6o SECTOR</t>
  </si>
  <si>
    <t> 64619</t>
  </si>
  <si>
    <t xml:space="preserve">      FUMIGACIONES RANGEL DE MONTERREY SA DE CV</t>
  </si>
  <si>
    <t>GP FUMIGACIONES RANGEL DE MONTERREY SA DE CV, Folio Pago: 72 (FUMIGACION AREAS INTERNAS Y EXTERNAS OFICINAS SESEANL. GP FUMIGACIONES RANGEL DE MONTERREY SA DE CV, Folio Pago: 72)</t>
  </si>
  <si>
    <t>2112-1-000096</t>
  </si>
  <si>
    <t>C00109</t>
  </si>
  <si>
    <t>FUMIGACIONES RANGEL DE MONTERREY SA DE CV</t>
  </si>
  <si>
    <t>FUMIGACION AREAS INTERNAS Y EXTERNAS OFICINAS SESEANL. GP FUMIGACIONES RANGEL DE MONTERREY SA DE CV, Folio Pago: 72</t>
  </si>
  <si>
    <t>FRM890316EH7</t>
  </si>
  <si>
    <t>NUEVA YERSEY 4311-1 FRACC INDUSTRIAL LINCOLN</t>
  </si>
  <si>
    <t>NUEVA YERSEY</t>
  </si>
  <si>
    <t>INDUSTRIAL LINCOLN</t>
  </si>
  <si>
    <t>64310</t>
  </si>
  <si>
    <t xml:space="preserve">      CLEAN MASTER DEL NORTE SA DE CV</t>
  </si>
  <si>
    <t>GP CLEAN MASTER DEL NORTE SA DE CV, Folio Pago: 73 (SERVICIOS DE LIMPIEZA OFICINAS SESEANL MAYO 2021. GP CLEAN MASTER DEL NORTE SA DE CV, Folio Pago: 73)</t>
  </si>
  <si>
    <t>C00110</t>
  </si>
  <si>
    <t>SERVICIOS DE LIMPIEZA OFICINAS SESEANL MAYO 2021. GP CLEAN MASTER DEL NORTE SA DE CV, Folio Pago: 73</t>
  </si>
  <si>
    <t xml:space="preserve">      SERVICIOS MOTOCICLISTAS SA DE CV</t>
  </si>
  <si>
    <t>GP SERVICIOS MOTOCICLISTAS SA DE CV, Folio Pago: 74 (SUSCRIPCION ANUAL DE ACCESO A ELNORTE.COM. GP SERVICIOS MOTOCICLISTAS SA DE CV, Folio Pago: 74)</t>
  </si>
  <si>
    <t>2112-1-000074</t>
  </si>
  <si>
    <t>C00113</t>
  </si>
  <si>
    <t>SERVICIOS MOTOCICLISTAS SA DE CV</t>
  </si>
  <si>
    <t>pte</t>
  </si>
  <si>
    <t>SUSCRIPCION ANUAL DE ACCESO A ELNORTE.COM. GP SERVICIOS MOTOCICLISTAS SA DE CV, Folio Pago: 74</t>
  </si>
  <si>
    <t>SMS841018FG9</t>
  </si>
  <si>
    <t>Ave. San Pedro # 507 Col. Fuentes del Valle</t>
  </si>
  <si>
    <t>SAN PEDRO</t>
  </si>
  <si>
    <t>FUENTES DEL VALLE</t>
  </si>
  <si>
    <t>San Pedro Garza Gracia NUEVO LEON</t>
  </si>
  <si>
    <t xml:space="preserve">      OXXO EXPRESS SA DE CV</t>
  </si>
  <si>
    <t>GP OXXO EXPRESS SA DE CV, Folio Pago: 75 (VALES DE GASOLINA PARA VEHICULOS OFICIALES SESEANL. GP OXXO EXPRESS SA DE CV, Folio Pago: 75)</t>
  </si>
  <si>
    <t>C00114</t>
  </si>
  <si>
    <t>VALES DE GASOLINA PARA VEHICULOS OFICIALES SESEANL. GP OXXO EXPRESS SA DE CV, Folio Pago: 75</t>
  </si>
  <si>
    <t xml:space="preserve">      NATURGY MEXICO SA DE CV</t>
  </si>
  <si>
    <t>GP NATURGY MEXICO SA DE CV, Folio Pago: 76 (SERVICIO GAS NATURAL OFICINAS SESEANL ABRIL A MAYO 2021. GP NATURGY MEXICO SA DE CV, Folio Pago: 76)</t>
  </si>
  <si>
    <t>C00115</t>
  </si>
  <si>
    <t>SERVICIO GAS NATURAL OFICINAS SESEANL ABRIL A MAYO 2021. GP NATURGY MEXICO SA DE CV, Folio Pago: 76</t>
  </si>
  <si>
    <t>GNM9712017P7</t>
  </si>
  <si>
    <t> Av. Francisco I. Madero 3774, Col. Fierro</t>
  </si>
  <si>
    <t xml:space="preserve">      SERVICIOS TELUM SA DE CV</t>
  </si>
  <si>
    <t>GP SERVICIOS TELUM SA DE CV, Folio Pago: 77 (TELEFONIA E INTERNET OFICINAS SESEANL JUNIO 2021. GP SERVICIOS TELUM SA DE CV, Folio Pago: 77)</t>
  </si>
  <si>
    <t>2112-1-000215</t>
  </si>
  <si>
    <t>C00116</t>
  </si>
  <si>
    <t>SERVICIOS TELUM SA DE CV</t>
  </si>
  <si>
    <t>TELEFONIA E INTERNET OFICINAS SESEANL JUNIO 2021. GP SERVICIOS TELUM SA DE CV, Folio Pago: 77</t>
  </si>
  <si>
    <t>STE010604GK5</t>
  </si>
  <si>
    <t>AVENIDA JAVIER BARROS SIERRA 540 COLONIA LOMAS DE SANTA FE CP 01219</t>
  </si>
  <si>
    <t>JAVIER BARROS SIERRA</t>
  </si>
  <si>
    <t>LOMAS DE SANTA FE</t>
  </si>
  <si>
    <t>Ciudad de México, CDMX</t>
  </si>
  <si>
    <t xml:space="preserve">      ABASTECEDORA DE OFICINAS SA DE CV</t>
  </si>
  <si>
    <t>GP ABASTECEDORA DE OFICINAS SA DE CV, Folio Pago: 78 (PAPELERIA PARA CONSUMO OFICINAS SESEANL. GP ABASTECEDORA DE OFICINAS SA DE CV, Folio Pago: 78)</t>
  </si>
  <si>
    <t>C00117</t>
  </si>
  <si>
    <t>290079C</t>
  </si>
  <si>
    <t>PAPELERIA PARA CONSUMO OFICINAS SESEANL. GP ABASTECEDORA DE OFICINAS SA DE CV, Folio Pago: 78</t>
  </si>
  <si>
    <t>ZARAGOZA NORTE 435 COLONIA CENTRO</t>
  </si>
  <si>
    <t xml:space="preserve">      COMISION FEDERAL DE ELECTRICIDAD</t>
  </si>
  <si>
    <t>GP COMISION FEDERAL DE ELECTRICIDAD, Folio Pago: 79 (ENERGIA ELECTRICA OFICINAS SESEANL 7 ABRIL A 1 JUNIO 2021. GP COMISION FEDERAL DE ELECTRICIDAD, Folio Pago: 79)</t>
  </si>
  <si>
    <t>C00118</t>
  </si>
  <si>
    <t>ENERGIA ELECTRICA OFICINAS SESEANL 7 ABRIL A 1 JUNIO 2021. GP COMISION FEDERAL DE ELECTRICIDAD, Folio Pago: 79</t>
  </si>
  <si>
    <t>CSS160330CP7</t>
  </si>
  <si>
    <t>RIO RODAN # 14 COLONIA CUAHUTEMOC alcaldia CUAHUTEMOC</t>
  </si>
  <si>
    <t>CUAHUTEMOC, CIUDAD DE MEXICO</t>
  </si>
  <si>
    <t>GP Directo 94 BANCA AFIRME SA, Pago: 80 (COMISIONES BANCARIAS CTA 7674 JUNIO 2021. GP Directo 94 BANCA AFIRME SA, Pago: 80)</t>
  </si>
  <si>
    <t>C00122</t>
  </si>
  <si>
    <t>COMISIONES BANCARIAS JUNIO 2021. GP Directo 94 BANCA AFIRME SA, Pago: 80</t>
  </si>
  <si>
    <t>GP Directo 96 BANCA AFIRME SA, Pago: 82 (COMISION BANCA POR INTERNET JUNIO 2021. GP Directo 96 BANCA AFIRME SA, Pago: 82)</t>
  </si>
  <si>
    <t>https://www.seseanl.gob.mx/wp-content/uploads/Relacion-Analitica-de-Pagos-a-JUNIO2021.pdf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</si>
</sst>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indexed="8"/>
      <name val="Calibri"/>
      <family val="2"/>
      <scheme val="minor"/>
    </font>
    <font>
      <sz val="8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8"/>
      <color theme="10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sz val="12"/>
      <color rgb="FF31393C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Myanmar Text"/>
      <family val="2"/>
    </font>
    <font>
      <b/>
      <sz val="8"/>
      <color rgb="FF000000"/>
      <name val="Myanmar Text"/>
      <family val="2"/>
    </font>
    <font>
      <sz val="8"/>
      <color rgb="FF000000"/>
      <name val="Myanmar Text"/>
      <family val="2"/>
    </font>
    <font>
      <b/>
      <sz val="9"/>
      <color rgb="FF000000"/>
      <name val="Myanmar Text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16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3" fillId="0" borderId="0"/>
    <xf numFmtId="0" fontId="20" fillId="0" borderId="0"/>
    <xf numFmtId="4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2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4" fillId="5" borderId="0" applyNumberFormat="0" applyBorder="0" applyAlignment="0" applyProtection="0"/>
    <xf numFmtId="0" fontId="8" fillId="0" borderId="0"/>
    <xf numFmtId="0" fontId="25" fillId="6" borderId="0" applyNumberFormat="0" applyBorder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0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vertical="center" wrapText="1"/>
    </xf>
    <xf numFmtId="2" fontId="17" fillId="0" borderId="0" xfId="0" applyNumberFormat="1" applyFont="1" applyBorder="1"/>
    <xf numFmtId="0" fontId="21" fillId="0" borderId="0" xfId="9" applyFont="1" applyAlignment="1"/>
    <xf numFmtId="0" fontId="29" fillId="0" borderId="0" xfId="9" applyFont="1"/>
    <xf numFmtId="0" fontId="18" fillId="0" borderId="0" xfId="9" applyFont="1" applyAlignment="1">
      <alignment vertical="center"/>
    </xf>
    <xf numFmtId="0" fontId="18" fillId="0" borderId="0" xfId="9"/>
    <xf numFmtId="0" fontId="0" fillId="0" borderId="0" xfId="0"/>
    <xf numFmtId="0" fontId="0" fillId="0" borderId="0" xfId="0"/>
    <xf numFmtId="0" fontId="22" fillId="0" borderId="0" xfId="9" applyFont="1" applyAlignment="1">
      <alignment horizontal="right" vertical="center"/>
    </xf>
    <xf numFmtId="0" fontId="27" fillId="0" borderId="0" xfId="4" applyFont="1" applyAlignment="1"/>
    <xf numFmtId="0" fontId="31" fillId="0" borderId="0" xfId="9" applyFont="1" applyAlignment="1"/>
    <xf numFmtId="0" fontId="32" fillId="0" borderId="0" xfId="9" applyFont="1" applyFill="1" applyBorder="1" applyAlignment="1">
      <alignment horizontal="left"/>
    </xf>
    <xf numFmtId="1" fontId="31" fillId="0" borderId="0" xfId="9" applyNumberFormat="1" applyFont="1" applyAlignment="1"/>
    <xf numFmtId="0" fontId="32" fillId="0" borderId="0" xfId="9" applyFont="1" applyAlignment="1">
      <alignment horizontal="center" vertical="center"/>
    </xf>
    <xf numFmtId="7" fontId="32" fillId="0" borderId="0" xfId="9" applyNumberFormat="1" applyFont="1" applyFill="1" applyBorder="1" applyAlignment="1">
      <alignment horizontal="center"/>
    </xf>
    <xf numFmtId="43" fontId="31" fillId="0" borderId="0" xfId="3" applyFont="1" applyFill="1" applyBorder="1" applyAlignment="1"/>
    <xf numFmtId="0" fontId="18" fillId="0" borderId="0" xfId="9" applyFont="1" applyAlignment="1">
      <alignment horizontal="left" vertical="center"/>
    </xf>
    <xf numFmtId="0" fontId="18" fillId="0" borderId="0" xfId="9" applyAlignment="1"/>
    <xf numFmtId="0" fontId="31" fillId="0" borderId="0" xfId="9" applyFont="1" applyFill="1" applyBorder="1" applyAlignment="1">
      <alignment horizontal="left"/>
    </xf>
    <xf numFmtId="164" fontId="31" fillId="0" borderId="0" xfId="9" applyNumberFormat="1" applyFont="1" applyFill="1" applyBorder="1" applyAlignment="1">
      <alignment horizontal="left" vertical="top"/>
    </xf>
    <xf numFmtId="0" fontId="31" fillId="0" borderId="0" xfId="9" applyFont="1" applyFill="1" applyBorder="1" applyAlignment="1">
      <alignment horizontal="left" vertical="top"/>
    </xf>
    <xf numFmtId="1" fontId="31" fillId="0" borderId="0" xfId="9" applyNumberFormat="1" applyFont="1" applyFill="1" applyBorder="1" applyAlignment="1">
      <alignment horizontal="left" vertical="top"/>
    </xf>
    <xf numFmtId="0" fontId="31" fillId="0" borderId="0" xfId="9" applyFont="1" applyAlignment="1">
      <alignment vertical="center"/>
    </xf>
    <xf numFmtId="7" fontId="31" fillId="0" borderId="0" xfId="9" applyNumberFormat="1" applyFont="1" applyFill="1" applyBorder="1" applyAlignment="1">
      <alignment horizontal="right"/>
    </xf>
    <xf numFmtId="43" fontId="31" fillId="0" borderId="0" xfId="9" applyNumberFormat="1" applyFont="1" applyAlignment="1"/>
    <xf numFmtId="43" fontId="33" fillId="0" borderId="0" xfId="3" applyFont="1" applyAlignment="1">
      <alignment vertical="center"/>
    </xf>
    <xf numFmtId="0" fontId="18" fillId="0" borderId="0" xfId="9" applyBorder="1" applyAlignment="1"/>
    <xf numFmtId="14" fontId="33" fillId="0" borderId="0" xfId="0" applyNumberFormat="1" applyFont="1" applyBorder="1" applyAlignment="1">
      <alignment vertical="center"/>
    </xf>
    <xf numFmtId="14" fontId="33" fillId="0" borderId="0" xfId="36" applyNumberFormat="1" applyFont="1" applyBorder="1" applyAlignment="1">
      <alignment vertical="center"/>
    </xf>
    <xf numFmtId="0" fontId="22" fillId="4" borderId="0" xfId="37" applyFont="1" applyFill="1" applyBorder="1" applyAlignment="1">
      <alignment horizontal="left" vertical="top"/>
    </xf>
    <xf numFmtId="0" fontId="34" fillId="0" borderId="0" xfId="0" applyFont="1" applyAlignment="1">
      <alignment horizontal="center"/>
    </xf>
    <xf numFmtId="0" fontId="18" fillId="0" borderId="0" xfId="9" applyFont="1" applyAlignment="1"/>
    <xf numFmtId="0" fontId="35" fillId="0" borderId="0" xfId="9" applyFont="1" applyAlignment="1"/>
    <xf numFmtId="0" fontId="31" fillId="0" borderId="0" xfId="9" applyFont="1"/>
    <xf numFmtId="7" fontId="31" fillId="0" borderId="0" xfId="3" applyNumberFormat="1" applyFont="1" applyFill="1" applyBorder="1" applyAlignment="1"/>
    <xf numFmtId="43" fontId="33" fillId="0" borderId="0" xfId="3" applyFont="1"/>
    <xf numFmtId="7" fontId="31" fillId="0" borderId="0" xfId="9" applyNumberFormat="1" applyFont="1" applyAlignment="1"/>
    <xf numFmtId="0" fontId="34" fillId="0" borderId="0" xfId="0" applyFont="1"/>
    <xf numFmtId="0" fontId="4" fillId="0" borderId="0" xfId="38" applyAlignment="1">
      <alignment horizontal="right"/>
    </xf>
    <xf numFmtId="0" fontId="28" fillId="0" borderId="0" xfId="39" applyFont="1"/>
    <xf numFmtId="43" fontId="18" fillId="0" borderId="0" xfId="36" applyFont="1" applyFill="1" applyAlignment="1"/>
    <xf numFmtId="43" fontId="18" fillId="0" borderId="0" xfId="9" applyNumberFormat="1" applyAlignment="1"/>
    <xf numFmtId="16" fontId="18" fillId="0" borderId="0" xfId="9" applyNumberFormat="1" applyAlignment="1"/>
    <xf numFmtId="0" fontId="22" fillId="7" borderId="0" xfId="9" applyFont="1" applyFill="1" applyAlignment="1">
      <alignment horizontal="right" vertical="center"/>
    </xf>
    <xf numFmtId="0" fontId="26" fillId="7" borderId="0" xfId="25" applyFill="1" applyBorder="1" applyAlignment="1"/>
    <xf numFmtId="0" fontId="0" fillId="0" borderId="0" xfId="0" applyFill="1"/>
    <xf numFmtId="0" fontId="30" fillId="0" borderId="0" xfId="35"/>
    <xf numFmtId="0" fontId="36" fillId="0" borderId="0" xfId="9" applyFont="1" applyAlignment="1"/>
    <xf numFmtId="0" fontId="21" fillId="0" borderId="0" xfId="9" applyFont="1" applyFill="1" applyBorder="1" applyAlignment="1"/>
    <xf numFmtId="0" fontId="37" fillId="0" borderId="0" xfId="9" applyFont="1" applyAlignment="1">
      <alignment horizontal="center" vertical="center"/>
    </xf>
    <xf numFmtId="7" fontId="21" fillId="0" borderId="0" xfId="9" applyNumberFormat="1" applyFont="1" applyFill="1" applyBorder="1" applyAlignment="1"/>
    <xf numFmtId="43" fontId="37" fillId="0" borderId="0" xfId="3" applyFont="1" applyFill="1" applyBorder="1" applyAlignment="1"/>
    <xf numFmtId="7" fontId="21" fillId="0" borderId="0" xfId="9" applyNumberFormat="1" applyFont="1" applyFill="1" applyBorder="1" applyAlignment="1">
      <alignment horizontal="right"/>
    </xf>
    <xf numFmtId="0" fontId="37" fillId="0" borderId="0" xfId="9" applyFont="1" applyAlignment="1">
      <alignment horizontal="left" vertical="center"/>
    </xf>
    <xf numFmtId="0" fontId="37" fillId="0" borderId="0" xfId="9" applyFont="1" applyAlignment="1"/>
    <xf numFmtId="0" fontId="22" fillId="0" borderId="0" xfId="9" applyFont="1" applyFill="1" applyBorder="1" applyAlignment="1">
      <alignment horizontal="left"/>
    </xf>
    <xf numFmtId="164" fontId="22" fillId="0" borderId="0" xfId="9" applyNumberFormat="1" applyFont="1" applyFill="1" applyBorder="1" applyAlignment="1">
      <alignment vertical="top"/>
    </xf>
    <xf numFmtId="0" fontId="22" fillId="0" borderId="0" xfId="9" applyFont="1" applyFill="1" applyBorder="1" applyAlignment="1">
      <alignment horizontal="left" vertical="top"/>
    </xf>
    <xf numFmtId="0" fontId="27" fillId="0" borderId="0" xfId="9" applyFont="1" applyBorder="1" applyAlignment="1"/>
    <xf numFmtId="1" fontId="18" fillId="0" borderId="0" xfId="9" applyNumberFormat="1" applyFont="1" applyAlignment="1">
      <alignment horizontal="right" vertical="center"/>
    </xf>
    <xf numFmtId="43" fontId="22" fillId="0" borderId="0" xfId="3" applyFont="1" applyFill="1" applyBorder="1" applyAlignment="1"/>
    <xf numFmtId="43" fontId="27" fillId="0" borderId="0" xfId="9" applyNumberFormat="1" applyFont="1" applyAlignment="1"/>
    <xf numFmtId="43" fontId="18" fillId="0" borderId="0" xfId="3" applyFill="1" applyBorder="1" applyAlignment="1"/>
    <xf numFmtId="43" fontId="22" fillId="0" borderId="0" xfId="3" applyFont="1" applyFill="1" applyBorder="1" applyAlignment="1">
      <alignment horizontal="right"/>
    </xf>
    <xf numFmtId="14" fontId="18" fillId="0" borderId="0" xfId="9" applyNumberFormat="1" applyFill="1"/>
    <xf numFmtId="0" fontId="22" fillId="4" borderId="0" xfId="40" applyFont="1" applyFill="1" applyBorder="1" applyAlignment="1">
      <alignment horizontal="left" vertical="top"/>
    </xf>
    <xf numFmtId="0" fontId="34" fillId="0" borderId="0" xfId="9" applyFont="1"/>
    <xf numFmtId="0" fontId="18" fillId="0" borderId="0" xfId="9" applyFill="1"/>
    <xf numFmtId="0" fontId="27" fillId="0" borderId="0" xfId="9" applyFont="1" applyAlignment="1"/>
    <xf numFmtId="0" fontId="27" fillId="0" borderId="0" xfId="9" applyNumberFormat="1" applyFont="1" applyAlignment="1"/>
    <xf numFmtId="0" fontId="22" fillId="0" borderId="0" xfId="9" applyFont="1" applyFill="1" applyBorder="1" applyAlignment="1"/>
    <xf numFmtId="164" fontId="22" fillId="0" borderId="0" xfId="9" applyNumberFormat="1" applyFont="1" applyFill="1" applyBorder="1" applyAlignment="1">
      <alignment horizontal="left" vertical="top"/>
    </xf>
    <xf numFmtId="0" fontId="34" fillId="0" borderId="0" xfId="9" applyFont="1" applyAlignment="1">
      <alignment horizontal="center"/>
    </xf>
    <xf numFmtId="0" fontId="3" fillId="0" borderId="0" xfId="41" applyAlignment="1">
      <alignment horizontal="right"/>
    </xf>
    <xf numFmtId="43" fontId="31" fillId="0" borderId="0" xfId="42" applyFont="1" applyFill="1" applyBorder="1" applyAlignment="1"/>
    <xf numFmtId="0" fontId="28" fillId="0" borderId="0" xfId="43" applyFont="1"/>
    <xf numFmtId="43" fontId="18" fillId="0" borderId="0" xfId="3" applyFont="1" applyFill="1" applyAlignment="1"/>
    <xf numFmtId="0" fontId="22" fillId="8" borderId="0" xfId="9" applyFont="1" applyFill="1" applyAlignment="1">
      <alignment horizontal="right" vertical="center"/>
    </xf>
    <xf numFmtId="0" fontId="30" fillId="8" borderId="0" xfId="44" applyFill="1" applyBorder="1" applyAlignment="1"/>
    <xf numFmtId="0" fontId="21" fillId="0" borderId="0" xfId="9" applyFont="1" applyFill="1" applyBorder="1" applyAlignment="1">
      <alignment horizontal="center"/>
    </xf>
    <xf numFmtId="0" fontId="36" fillId="0" borderId="0" xfId="9" applyFont="1" applyAlignment="1">
      <alignment horizontal="center"/>
    </xf>
    <xf numFmtId="0" fontId="36" fillId="0" borderId="0" xfId="9" applyFont="1" applyAlignment="1">
      <alignment horizontal="center" vertical="center"/>
    </xf>
    <xf numFmtId="7" fontId="21" fillId="0" borderId="0" xfId="9" applyNumberFormat="1" applyFont="1" applyFill="1" applyBorder="1" applyAlignment="1">
      <alignment horizontal="center"/>
    </xf>
    <xf numFmtId="0" fontId="37" fillId="0" borderId="0" xfId="9" applyFont="1" applyAlignment="1">
      <alignment horizontal="center"/>
    </xf>
    <xf numFmtId="0" fontId="22" fillId="9" borderId="0" xfId="9" applyFont="1" applyFill="1" applyBorder="1" applyAlignment="1">
      <alignment horizontal="left" vertical="top"/>
    </xf>
    <xf numFmtId="1" fontId="22" fillId="0" borderId="0" xfId="9" applyNumberFormat="1" applyFont="1" applyFill="1" applyBorder="1" applyAlignment="1">
      <alignment vertical="top"/>
    </xf>
    <xf numFmtId="0" fontId="27" fillId="0" borderId="0" xfId="9" applyFont="1" applyAlignment="1">
      <alignment vertical="center"/>
    </xf>
    <xf numFmtId="43" fontId="0" fillId="0" borderId="0" xfId="3" applyFont="1"/>
    <xf numFmtId="0" fontId="22" fillId="4" borderId="0" xfId="45" applyFont="1" applyFill="1" applyBorder="1" applyAlignment="1">
      <alignment horizontal="left" vertical="top"/>
    </xf>
    <xf numFmtId="0" fontId="22" fillId="0" borderId="0" xfId="9" applyNumberFormat="1" applyFont="1" applyFill="1" applyBorder="1" applyAlignment="1">
      <alignment horizontal="left" vertical="top"/>
    </xf>
    <xf numFmtId="0" fontId="22" fillId="0" borderId="0" xfId="9" applyFont="1" applyFill="1" applyBorder="1" applyAlignment="1">
      <alignment vertical="top"/>
    </xf>
    <xf numFmtId="0" fontId="18" fillId="0" borderId="0" xfId="9" applyFill="1" applyAlignment="1"/>
    <xf numFmtId="0" fontId="22" fillId="0" borderId="0" xfId="45" applyFont="1" applyFill="1" applyBorder="1" applyAlignment="1">
      <alignment horizontal="left" vertical="top"/>
    </xf>
    <xf numFmtId="0" fontId="22" fillId="0" borderId="0" xfId="46" applyFont="1" applyFill="1" applyBorder="1" applyAlignment="1">
      <alignment horizontal="left" vertical="top"/>
    </xf>
    <xf numFmtId="0" fontId="34" fillId="0" borderId="0" xfId="9" applyFont="1" applyFill="1"/>
    <xf numFmtId="0" fontId="22" fillId="4" borderId="0" xfId="46" applyFont="1" applyFill="1" applyBorder="1" applyAlignment="1">
      <alignment horizontal="left" vertical="top"/>
    </xf>
    <xf numFmtId="14" fontId="33" fillId="0" borderId="0" xfId="9" applyNumberFormat="1" applyFont="1" applyBorder="1" applyAlignment="1">
      <alignment vertical="center"/>
    </xf>
    <xf numFmtId="14" fontId="33" fillId="0" borderId="0" xfId="3" applyNumberFormat="1" applyFont="1" applyBorder="1" applyAlignment="1">
      <alignment vertical="center"/>
    </xf>
    <xf numFmtId="0" fontId="27" fillId="0" borderId="0" xfId="9" applyFont="1"/>
    <xf numFmtId="43" fontId="36" fillId="0" borderId="0" xfId="9" applyNumberFormat="1" applyFont="1" applyAlignment="1"/>
    <xf numFmtId="7" fontId="18" fillId="0" borderId="0" xfId="9" applyNumberFormat="1"/>
    <xf numFmtId="0" fontId="0" fillId="0" borderId="0" xfId="0"/>
    <xf numFmtId="0" fontId="14" fillId="2" borderId="1" xfId="0" applyFont="1" applyFill="1" applyBorder="1" applyAlignment="1">
      <alignment horizontal="center"/>
    </xf>
    <xf numFmtId="0" fontId="0" fillId="0" borderId="0" xfId="0"/>
    <xf numFmtId="0" fontId="15" fillId="3" borderId="1" xfId="0" applyFont="1" applyFill="1" applyBorder="1"/>
    <xf numFmtId="0" fontId="38" fillId="0" borderId="0" xfId="9" applyFont="1" applyAlignment="1">
      <alignment vertical="top"/>
    </xf>
    <xf numFmtId="0" fontId="39" fillId="0" borderId="0" xfId="9" applyFont="1" applyAlignment="1">
      <alignment horizontal="left" vertical="top"/>
    </xf>
    <xf numFmtId="0" fontId="40" fillId="0" borderId="0" xfId="9" applyFont="1" applyAlignment="1">
      <alignment vertical="top"/>
    </xf>
    <xf numFmtId="0" fontId="41" fillId="0" borderId="0" xfId="9" applyFont="1" applyAlignment="1">
      <alignment horizontal="left" vertical="top"/>
    </xf>
    <xf numFmtId="0" fontId="41" fillId="0" borderId="0" xfId="9" applyFont="1" applyAlignment="1">
      <alignment vertical="top"/>
    </xf>
    <xf numFmtId="43" fontId="41" fillId="0" borderId="0" xfId="3" applyFont="1" applyFill="1" applyBorder="1" applyAlignment="1">
      <alignment horizontal="right" vertical="top"/>
    </xf>
    <xf numFmtId="0" fontId="37" fillId="0" borderId="0" xfId="9" applyFont="1"/>
    <xf numFmtId="0" fontId="21" fillId="0" borderId="0" xfId="9" applyFont="1"/>
    <xf numFmtId="0" fontId="18" fillId="0" borderId="0" xfId="9" applyAlignment="1">
      <alignment horizontal="left" vertical="center"/>
    </xf>
    <xf numFmtId="0" fontId="18" fillId="0" borderId="0" xfId="9" applyAlignment="1">
      <alignment vertical="center"/>
    </xf>
    <xf numFmtId="0" fontId="40" fillId="0" borderId="0" xfId="9" applyFont="1" applyAlignment="1">
      <alignment horizontal="left" vertical="top"/>
    </xf>
    <xf numFmtId="0" fontId="38" fillId="0" borderId="0" xfId="9" applyFont="1" applyAlignment="1">
      <alignment horizontal="left" vertical="top"/>
    </xf>
    <xf numFmtId="164" fontId="38" fillId="0" borderId="0" xfId="9" applyNumberFormat="1" applyFont="1" applyAlignment="1">
      <alignment horizontal="left" vertical="top"/>
    </xf>
    <xf numFmtId="1" fontId="38" fillId="0" borderId="0" xfId="9" applyNumberFormat="1" applyFont="1" applyAlignment="1">
      <alignment horizontal="left" vertical="top"/>
    </xf>
    <xf numFmtId="43" fontId="38" fillId="0" borderId="0" xfId="3" applyFont="1" applyFill="1" applyBorder="1" applyAlignment="1">
      <alignment horizontal="right" vertical="top"/>
    </xf>
    <xf numFmtId="0" fontId="22" fillId="0" borderId="0" xfId="9" applyFont="1"/>
    <xf numFmtId="14" fontId="22" fillId="0" borderId="0" xfId="9" applyNumberFormat="1" applyFont="1"/>
    <xf numFmtId="0" fontId="22" fillId="4" borderId="0" xfId="47" applyFont="1" applyFill="1" applyAlignment="1">
      <alignment horizontal="left" vertical="top"/>
    </xf>
    <xf numFmtId="0" fontId="22" fillId="0" borderId="0" xfId="9" applyFont="1" applyAlignment="1">
      <alignment horizontal="right"/>
    </xf>
    <xf numFmtId="0" fontId="42" fillId="0" borderId="0" xfId="9" applyFont="1"/>
    <xf numFmtId="0" fontId="42" fillId="0" borderId="0" xfId="48" applyFont="1"/>
    <xf numFmtId="0" fontId="22" fillId="4" borderId="0" xfId="49" applyFont="1" applyFill="1" applyAlignment="1">
      <alignment horizontal="left" vertical="top"/>
    </xf>
    <xf numFmtId="0" fontId="22" fillId="4" borderId="0" xfId="49" applyFont="1" applyFill="1" applyAlignment="1">
      <alignment horizontal="right" vertical="top"/>
    </xf>
    <xf numFmtId="0" fontId="42" fillId="0" borderId="0" xfId="9" applyFont="1" applyAlignment="1">
      <alignment horizontal="center"/>
    </xf>
    <xf numFmtId="0" fontId="22" fillId="0" borderId="0" xfId="9" applyFont="1" applyAlignment="1">
      <alignment horizontal="left" vertical="top"/>
    </xf>
    <xf numFmtId="0" fontId="22" fillId="0" borderId="0" xfId="47" applyFont="1" applyAlignment="1">
      <alignment horizontal="left" vertical="top"/>
    </xf>
    <xf numFmtId="0" fontId="42" fillId="0" borderId="0" xfId="48" applyFont="1" applyAlignment="1">
      <alignment horizontal="right"/>
    </xf>
    <xf numFmtId="0" fontId="42" fillId="0" borderId="0" xfId="48" applyFont="1" applyAlignment="1">
      <alignment horizontal="center"/>
    </xf>
    <xf numFmtId="43" fontId="38" fillId="0" borderId="0" xfId="3" applyFont="1" applyAlignment="1">
      <alignment vertical="top"/>
    </xf>
  </cellXfs>
  <cellStyles count="50">
    <cellStyle name="Hipervínculo" xfId="35" builtinId="8"/>
    <cellStyle name="Hipervínculo 2" xfId="25" xr:uid="{8308C02B-1180-4227-8E54-9C35367C5A98}"/>
    <cellStyle name="Hipervínculo 2 2" xfId="44" xr:uid="{232AE3FE-452E-4689-BBBE-F84D8BC66D0F}"/>
    <cellStyle name="Incorrecto 2" xfId="21" xr:uid="{D1A77A2D-FBE2-4224-9590-5727FD75C15E}"/>
    <cellStyle name="Millares" xfId="36" builtinId="3"/>
    <cellStyle name="Millares 2" xfId="3" xr:uid="{192243E0-257B-4915-9BA8-A7D0DE62E097}"/>
    <cellStyle name="Millares 2 2" xfId="5" xr:uid="{E3A254DD-55FE-4714-A18A-5B5A110049F1}"/>
    <cellStyle name="Millares 2 3" xfId="42" xr:uid="{A6479019-4E58-44B3-968B-BA90CFCCFD59}"/>
    <cellStyle name="Millares 3" xfId="14" xr:uid="{1FDA6E7A-8970-40F2-9F9C-20A62A2DFC21}"/>
    <cellStyle name="Moneda 2" xfId="8" xr:uid="{85B8C4CA-6D27-4E84-82C6-B51CD3734C28}"/>
    <cellStyle name="Neutral 2" xfId="23" xr:uid="{2A836657-A470-4105-9CFC-4E5577F95461}"/>
    <cellStyle name="Normal" xfId="0" builtinId="0"/>
    <cellStyle name="Normal 2" xfId="1" xr:uid="{A3D5A009-1783-41CA-B976-07C4792BFC6D}"/>
    <cellStyle name="Normal 2 2" xfId="9" xr:uid="{FC56CC68-1904-4643-98D0-8BDFC42DC6DE}"/>
    <cellStyle name="Normal 2 3" xfId="26" xr:uid="{C0C1C04F-D098-46D3-A0D4-30605EBB6490}"/>
    <cellStyle name="Normal 2 3 2" xfId="31" xr:uid="{879CF1F0-DCFD-4DAC-BB26-A14940FFCD1B}"/>
    <cellStyle name="Normal 2 3 2 2" xfId="34" xr:uid="{1A60227C-76A6-47B3-82A9-6C4CA9156CD6}"/>
    <cellStyle name="Normal 2 3 2 2 2" xfId="39" xr:uid="{858ECB99-C83F-45AF-8C8D-BD6B58AC07CB}"/>
    <cellStyle name="Normal 2 3 2 2 3" xfId="43" xr:uid="{DAAD19DA-5D7F-4E94-88E8-2BA35EBA6956}"/>
    <cellStyle name="Normal 3" xfId="2" xr:uid="{F42637CC-CDB8-40DF-9119-ECA5F50D006F}"/>
    <cellStyle name="Normal 3 2" xfId="4" xr:uid="{147EDCF1-F7B9-493F-97AA-2B497262BCC5}"/>
    <cellStyle name="Normal 3 3" xfId="10" xr:uid="{1AF27B57-5C77-4040-A2EF-6E3D280EA77C}"/>
    <cellStyle name="Normal 3 4" xfId="48" xr:uid="{044802DA-AD45-4D83-AD7E-70C36BB73506}"/>
    <cellStyle name="Normal 4" xfId="6" xr:uid="{3074ED50-1425-4706-8F59-E098BFDBDE73}"/>
    <cellStyle name="Normal 4 2" xfId="12" xr:uid="{44953AEF-D11E-48F6-B4A5-183EC3876E84}"/>
    <cellStyle name="Normal 4 3" xfId="15" xr:uid="{9BA8DDB8-97E6-4027-9879-D932A33E97FA}"/>
    <cellStyle name="Normal 4 3 2" xfId="18" xr:uid="{FD9FCE89-70A2-451D-93C3-9F5BDA3BB293}"/>
    <cellStyle name="Normal 4 3 3" xfId="20" xr:uid="{03B85E0A-16A6-463D-A399-905588B1644B}"/>
    <cellStyle name="Normal 4 3 4" xfId="24" xr:uid="{3824610B-1AC6-4A43-81D3-CB3FCF5C607A}"/>
    <cellStyle name="Normal 4 3 4 2" xfId="28" xr:uid="{FF7E9195-89D9-4A22-8E9F-45B1E496B7FD}"/>
    <cellStyle name="Normal 4 3 4 2 2" xfId="30" xr:uid="{6480A532-C2FE-47AD-A850-F77CF2F3C246}"/>
    <cellStyle name="Normal 4 3 4 2 2 2" xfId="33" xr:uid="{9DD8E252-9C27-4D5E-91C0-2A96B4E9D44A}"/>
    <cellStyle name="Normal 4 3 4 2 2 2 2" xfId="38" xr:uid="{AE84BD83-703F-4465-B205-1003D2F2C772}"/>
    <cellStyle name="Normal 4 3 4 2 2 2 3" xfId="41" xr:uid="{FAE6F786-D143-4AF1-AD10-6E77BFC40143}"/>
    <cellStyle name="Normal 5" xfId="7" xr:uid="{4FEC2148-3784-4913-88BD-A736D42EF68D}"/>
    <cellStyle name="Normal 6" xfId="11" xr:uid="{D2D1577F-F9AD-42A4-A1C2-6B5D4F0574F3}"/>
    <cellStyle name="Normal 7" xfId="13" xr:uid="{A80F93BA-6BE2-4FAB-AF3F-BA76A406C74B}"/>
    <cellStyle name="Normal 7 2" xfId="17" xr:uid="{D448C638-8E73-4B89-B88F-8824168FAB8C}"/>
    <cellStyle name="Normal 7 3" xfId="19" xr:uid="{7738BE1A-12AB-43B8-82DE-CCF85BA54FA1}"/>
    <cellStyle name="Normal 7 4" xfId="22" xr:uid="{87AF6BA4-B4D8-45DB-9256-DCBE42FCECCA}"/>
    <cellStyle name="Normal 7 4 2" xfId="27" xr:uid="{7B5B6C13-263D-41EF-9FB0-CAADDFEFDC84}"/>
    <cellStyle name="Normal 7 4 2 2" xfId="29" xr:uid="{C35E1200-B1FF-49BA-9033-C811CDA7F7AC}"/>
    <cellStyle name="Normal 7 4 2 2 2" xfId="32" xr:uid="{0120593C-29D4-43C3-9DF3-54E0A13D2C3F}"/>
    <cellStyle name="Normal 7 4 2 2 2 2" xfId="37" xr:uid="{CAD237CC-296F-4CAA-B314-F00470DEAA65}"/>
    <cellStyle name="Normal 7 4 2 2 2 2 2" xfId="46" xr:uid="{3B4452C6-A63D-494C-A4D7-7052DCF24A53}"/>
    <cellStyle name="Normal 7 4 2 2 2 2 2 2" xfId="49" xr:uid="{E5FC515B-AC06-4EF1-A227-7558FD9C7344}"/>
    <cellStyle name="Normal 7 4 2 2 2 3" xfId="40" xr:uid="{13664144-FC41-4634-8E4E-3E2B8439EF19}"/>
    <cellStyle name="Normal 7 4 2 2 2 3 2" xfId="45" xr:uid="{23FB4B36-4180-435E-9A2D-B1DC8794E258}"/>
    <cellStyle name="Normal 7 4 2 2 2 3 2 2" xfId="47" xr:uid="{A769D992-9738-42BF-96A8-DCD712E84EA4}"/>
    <cellStyle name="Normal 8" xfId="16" xr:uid="{556CBADC-F686-47F1-8E74-842390B1C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Eescritorio%20equipo%20anterior/BMRR/TRANSPARENCIA/NUEVOS%20FORMATOS%202021%20Marzo/NLA95FXXIXB%20RESULTADO%20DE%20ADJUDICACIONES%20%20DIRECTA%20MARZ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u/OneDrive/Escritorio/LAP%20TOP/BMRR/TRANSPARENCIA/CON%20INFORMACION/NLA95FXXIXB%20RESULTADO%20DE%20ADJUDICACIONES%20%20DIRECTA%20MARZ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u/OneDrive/Escritorio/LAP%20TOP/BMRR/TRANSPARENCIA/CON%20INFORMACION/rptAuxiliarCuentas1112%20marzo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u/OneDrive/Escritorio/LAP%20TOP/BMRR/BASE%20PROVEEDORES%20SESEAN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Eescritorio%20equipo%20anterior/BMRR/TRANSPARENCIA/NUEVOS%20FORMATOS%202021%20Marzo/rptAuxiliarCuentas%20ABR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3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2 mzo"/>
      <sheetName val="Reporte de Formatos"/>
      <sheetName val="fraccione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4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2"/>
      <sheetName val="pólizas"/>
      <sheetName val="2112"/>
    </sheetNames>
    <sheetDataSet>
      <sheetData sheetId="0"/>
      <sheetData sheetId="1">
        <row r="2">
          <cell r="H2">
            <v>22202.400000000001</v>
          </cell>
        </row>
        <row r="3">
          <cell r="H3">
            <v>63600</v>
          </cell>
        </row>
        <row r="4">
          <cell r="H4">
            <v>63600</v>
          </cell>
        </row>
        <row r="5">
          <cell r="H5">
            <v>15841.6</v>
          </cell>
        </row>
        <row r="6">
          <cell r="H6">
            <v>84376</v>
          </cell>
        </row>
        <row r="7">
          <cell r="H7">
            <v>3132</v>
          </cell>
        </row>
        <row r="8">
          <cell r="H8">
            <v>11420.2</v>
          </cell>
        </row>
        <row r="9">
          <cell r="H9">
            <v>10700</v>
          </cell>
        </row>
        <row r="10">
          <cell r="H10">
            <v>2394.8200000000002</v>
          </cell>
        </row>
        <row r="11">
          <cell r="H11">
            <v>8236</v>
          </cell>
        </row>
        <row r="12">
          <cell r="H12">
            <v>17400</v>
          </cell>
        </row>
        <row r="13">
          <cell r="H13">
            <v>10000</v>
          </cell>
        </row>
        <row r="14">
          <cell r="H14">
            <v>3796.62</v>
          </cell>
        </row>
        <row r="15">
          <cell r="H15">
            <v>3359</v>
          </cell>
        </row>
        <row r="16">
          <cell r="H16">
            <v>1010</v>
          </cell>
        </row>
        <row r="17">
          <cell r="H17">
            <v>3851.54</v>
          </cell>
        </row>
        <row r="18">
          <cell r="H18">
            <v>320.16000000000003</v>
          </cell>
        </row>
        <row r="19">
          <cell r="H19">
            <v>83.52</v>
          </cell>
        </row>
        <row r="20">
          <cell r="H20">
            <v>290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PROVEED"/>
      <sheetName val="Hoja1"/>
      <sheetName val="Hoja2"/>
    </sheetNames>
    <sheetDataSet>
      <sheetData sheetId="0">
        <row r="1">
          <cell r="B1" t="str">
            <v>nombre COMPLETO</v>
          </cell>
          <cell r="C1" t="str">
            <v>estatus</v>
          </cell>
          <cell r="D1" t="str">
            <v>RFC</v>
          </cell>
          <cell r="E1" t="str">
            <v>DOMICILIO</v>
          </cell>
          <cell r="F1" t="str">
            <v>ESTADO</v>
          </cell>
          <cell r="G1" t="str">
            <v>TIPO PROVEEDOR</v>
          </cell>
          <cell r="H1" t="str">
            <v>CP</v>
          </cell>
        </row>
        <row r="2">
          <cell r="B2" t="str">
            <v>7-ELEVEN MEXICO SA DE CV</v>
          </cell>
          <cell r="C2" t="str">
            <v>Activo</v>
          </cell>
          <cell r="D2" t="str">
            <v>SEM980701STA</v>
          </cell>
          <cell r="E2" t="str">
            <v>NO</v>
          </cell>
          <cell r="F2" t="str">
            <v>Monterrey NUEVO LEON</v>
          </cell>
          <cell r="G2" t="str">
            <v>Proveedor Nacional</v>
          </cell>
          <cell r="H2" t="str">
            <v/>
          </cell>
        </row>
        <row r="3">
          <cell r="B3" t="str">
            <v>ABASTECEDORA DE OFICINAS SA DE CV</v>
          </cell>
          <cell r="C3" t="str">
            <v>Activo</v>
          </cell>
          <cell r="D3" t="str">
            <v>AOF870529IU7</v>
          </cell>
          <cell r="E3" t="str">
            <v>ZARAGOZA NORTE 435 COLONIA CENTRO</v>
          </cell>
          <cell r="F3" t="str">
            <v>Monterrey NUEVO LEON</v>
          </cell>
          <cell r="G3" t="str">
            <v>Proveedor Nacional</v>
          </cell>
          <cell r="H3">
            <v>64000</v>
          </cell>
        </row>
        <row r="4">
          <cell r="B4" t="str">
            <v>ABEL MARTINEZ IBARRA</v>
          </cell>
          <cell r="C4" t="str">
            <v>Activo</v>
          </cell>
          <cell r="D4" t="str">
            <v>MAIA490129DMA</v>
          </cell>
          <cell r="E4" t="str">
            <v>NO</v>
          </cell>
          <cell r="F4" t="str">
            <v>Monterrey NUEVO LEON</v>
          </cell>
          <cell r="G4" t="str">
            <v>Proveedor Nacional</v>
          </cell>
          <cell r="H4" t="str">
            <v/>
          </cell>
        </row>
        <row r="5">
          <cell r="B5" t="str">
            <v>ALFONSO GONZALEZ TREVIÑO</v>
          </cell>
          <cell r="C5" t="str">
            <v>Activo</v>
          </cell>
          <cell r="D5" t="str">
            <v>GOTA880730RG7</v>
          </cell>
          <cell r="E5" t="str">
            <v>Mariano Escobedo 637 Colonia Centro Monterrey Nuevo León</v>
          </cell>
          <cell r="F5" t="str">
            <v>Monterrey NUEVO LEON</v>
          </cell>
          <cell r="G5" t="str">
            <v>Beneficiario</v>
          </cell>
          <cell r="H5" t="str">
            <v/>
          </cell>
        </row>
        <row r="6">
          <cell r="B6" t="str">
            <v>ALFREDO ENRIQUE MENCHACA GUERRA</v>
          </cell>
          <cell r="C6" t="str">
            <v>Activo</v>
          </cell>
          <cell r="D6" t="str">
            <v>MEGA730408BU0</v>
          </cell>
          <cell r="E6" t="str">
            <v>NO</v>
          </cell>
          <cell r="F6" t="str">
            <v>Monterrey NUEVO LEON</v>
          </cell>
          <cell r="G6" t="str">
            <v>Proveedor Nacional</v>
          </cell>
          <cell r="H6" t="str">
            <v/>
          </cell>
        </row>
        <row r="7">
          <cell r="B7" t="str">
            <v>ANUNCIOS Y EXHIBIDORES INTEGRART SA DE CV</v>
          </cell>
          <cell r="C7" t="str">
            <v>Activo</v>
          </cell>
          <cell r="D7" t="str">
            <v>AEI170217F26</v>
          </cell>
          <cell r="E7" t="str">
            <v>NO</v>
          </cell>
          <cell r="F7" t="str">
            <v>Monterrey NUEVO LEON</v>
          </cell>
          <cell r="G7" t="str">
            <v>Proveedor Nacional</v>
          </cell>
          <cell r="H7" t="str">
            <v/>
          </cell>
        </row>
        <row r="8">
          <cell r="B8" t="str">
            <v>BANCA AFIRME SA</v>
          </cell>
          <cell r="C8" t="str">
            <v>Activo</v>
          </cell>
          <cell r="D8" t="str">
            <v>BAF950102JP5</v>
          </cell>
          <cell r="E8" t="str">
            <v>JUAREZ SUR # 800 PISO 9 ZONA CENTRO</v>
          </cell>
          <cell r="F8" t="str">
            <v>Monterrey NUEVO LEON</v>
          </cell>
          <cell r="G8" t="str">
            <v>Proveedor Nacional</v>
          </cell>
          <cell r="H8">
            <v>64120</v>
          </cell>
        </row>
        <row r="9">
          <cell r="B9" t="str">
            <v>BERNARDO VILLARREAL CANO</v>
          </cell>
          <cell r="C9" t="str">
            <v>Activo</v>
          </cell>
          <cell r="D9" t="str">
            <v>VICB601106SM4</v>
          </cell>
          <cell r="E9" t="str">
            <v>NO</v>
          </cell>
          <cell r="F9" t="str">
            <v>Monterrey NUEVO LEON</v>
          </cell>
          <cell r="G9" t="str">
            <v>Proveedor Nacional</v>
          </cell>
          <cell r="H9" t="str">
            <v/>
          </cell>
        </row>
        <row r="10">
          <cell r="B10" t="str">
            <v>BLANCA MINERVA RODRIGUEZ RODRIGUEZ</v>
          </cell>
          <cell r="C10" t="str">
            <v>Activo</v>
          </cell>
          <cell r="D10" t="str">
            <v>RORB7308014T5</v>
          </cell>
          <cell r="E10" t="str">
            <v>Mariano Escobedo 637 Colonia Centro Monterrey Nuevo León</v>
          </cell>
          <cell r="F10" t="str">
            <v>Monterrey NUEVO LEON</v>
          </cell>
          <cell r="G10" t="str">
            <v>Beneficiario</v>
          </cell>
          <cell r="H10" t="str">
            <v/>
          </cell>
        </row>
        <row r="11">
          <cell r="B11" t="str">
            <v>BODEGAS TIENDA LM SA DE CV</v>
          </cell>
          <cell r="C11" t="str">
            <v>Activo</v>
          </cell>
          <cell r="D11" t="str">
            <v>BTL870901E13</v>
          </cell>
          <cell r="E11" t="str">
            <v>NO</v>
          </cell>
          <cell r="F11" t="str">
            <v>Monterrey NUEVO LEON</v>
          </cell>
          <cell r="G11" t="str">
            <v>Proveedor Nacional</v>
          </cell>
          <cell r="H11" t="str">
            <v/>
          </cell>
        </row>
        <row r="12">
          <cell r="B12" t="str">
            <v>CARLOS ALBERTO DE LA GARZA SALINAS</v>
          </cell>
          <cell r="C12" t="str">
            <v>Activo</v>
          </cell>
          <cell r="D12" t="str">
            <v>GASC900606LE2</v>
          </cell>
          <cell r="E12" t="str">
            <v>Mariano Escobedo 637 Colonia Centro Monterrey Nuevo León</v>
          </cell>
          <cell r="F12" t="str">
            <v>Monterrey NUEVO LEON</v>
          </cell>
          <cell r="G12" t="str">
            <v>Beneficiario</v>
          </cell>
          <cell r="H12" t="str">
            <v/>
          </cell>
        </row>
        <row r="13">
          <cell r="B13" t="str">
            <v>CARLOS ALBERTO GONZALEZ GARZA</v>
          </cell>
          <cell r="C13" t="str">
            <v>Activo</v>
          </cell>
          <cell r="D13" t="str">
            <v>GOGC720328GC8</v>
          </cell>
          <cell r="E13" t="str">
            <v>NO</v>
          </cell>
          <cell r="F13" t="str">
            <v>Monterrey NUEVO LEON</v>
          </cell>
          <cell r="G13" t="str">
            <v>Proveedor Nacional</v>
          </cell>
          <cell r="H13" t="str">
            <v/>
          </cell>
        </row>
        <row r="14">
          <cell r="B14" t="str">
            <v>CARLOS ALBERTO GONZALEZ GARZA</v>
          </cell>
          <cell r="C14" t="str">
            <v>Activo</v>
          </cell>
          <cell r="D14" t="str">
            <v>GOGC720328GC8</v>
          </cell>
          <cell r="E14" t="str">
            <v>Mariano Escobedo 637 Colonia Centro Monterrey Nuevo León</v>
          </cell>
          <cell r="F14" t="str">
            <v>Monterrey NUEVO LEON</v>
          </cell>
          <cell r="G14" t="str">
            <v>Beneficiario</v>
          </cell>
          <cell r="H14" t="str">
            <v/>
          </cell>
        </row>
        <row r="15">
          <cell r="B15" t="str">
            <v>CARLOS ANTONIO FIERRO GONZALEZ</v>
          </cell>
          <cell r="C15" t="str">
            <v>Activo</v>
          </cell>
          <cell r="D15" t="str">
            <v>FIGC790809696</v>
          </cell>
          <cell r="E15" t="str">
            <v>NO</v>
          </cell>
          <cell r="F15" t="str">
            <v>Monterrey NUEVO LEON</v>
          </cell>
          <cell r="G15" t="str">
            <v>Proveedor Nacional</v>
          </cell>
          <cell r="H15" t="str">
            <v/>
          </cell>
        </row>
        <row r="16">
          <cell r="B16" t="str">
            <v>CAROLINA HERRERA MALDONADO</v>
          </cell>
          <cell r="C16" t="str">
            <v>Activo</v>
          </cell>
          <cell r="D16" t="str">
            <v>HEMC780322CZ1</v>
          </cell>
          <cell r="E16" t="str">
            <v>Mariano Escobedo 637 Colonia Centro Monterrey Nuevo León</v>
          </cell>
          <cell r="F16" t="str">
            <v>Monterrey NUEVO LEON</v>
          </cell>
          <cell r="G16" t="str">
            <v>Beneficiario</v>
          </cell>
          <cell r="H16" t="str">
            <v/>
          </cell>
        </row>
        <row r="17">
          <cell r="B17" t="str">
            <v>CLAUDIA HILIANA MUJICA SANTIAGO</v>
          </cell>
          <cell r="C17" t="str">
            <v>Activo</v>
          </cell>
          <cell r="D17" t="str">
            <v>MUSC73092723A</v>
          </cell>
          <cell r="E17" t="str">
            <v>NO</v>
          </cell>
          <cell r="F17" t="str">
            <v>Monterrey NUEVO LEON</v>
          </cell>
          <cell r="G17" t="str">
            <v>Proveedor Nacional</v>
          </cell>
          <cell r="H17" t="str">
            <v/>
          </cell>
        </row>
        <row r="18">
          <cell r="B18" t="str">
            <v>CLEAN MASTER DEL NORTE SA DE CV</v>
          </cell>
          <cell r="C18" t="str">
            <v>Activo</v>
          </cell>
          <cell r="D18" t="str">
            <v>CMN920824I33</v>
          </cell>
          <cell r="E18" t="str">
            <v xml:space="preserve">JUAN ALVAREZ 420 CENTRO </v>
          </cell>
          <cell r="F18" t="str">
            <v>Monterrey NUEVO LEON</v>
          </cell>
          <cell r="G18" t="str">
            <v>Proveedor Nacional</v>
          </cell>
          <cell r="H18">
            <v>64000</v>
          </cell>
        </row>
        <row r="19">
          <cell r="B19" t="str">
            <v>COMISION FEDERAL DE ELECTRICIDAD</v>
          </cell>
          <cell r="C19" t="str">
            <v>Activo</v>
          </cell>
          <cell r="D19" t="str">
            <v>CSS160330CP7</v>
          </cell>
          <cell r="E19" t="str">
            <v>RIO RODAN # 14 COLONIA CUAHUTEMOC</v>
          </cell>
          <cell r="F19" t="str">
            <v xml:space="preserve">CIUDAD DE MEXICO </v>
          </cell>
          <cell r="G19" t="str">
            <v>Proveedor Nacional</v>
          </cell>
          <cell r="H19">
            <v>6500</v>
          </cell>
        </row>
        <row r="20">
          <cell r="B20" t="str">
            <v>COMPUTACION ADMINISTRATIVA Y DISEÑO SA DE CV</v>
          </cell>
          <cell r="C20" t="str">
            <v>Activo</v>
          </cell>
          <cell r="D20" t="str">
            <v>CAD891013QP0</v>
          </cell>
          <cell r="E20" t="str">
            <v>NO</v>
          </cell>
          <cell r="F20" t="str">
            <v>Monterrey NUEVO LEON</v>
          </cell>
          <cell r="G20" t="str">
            <v>Proveedor Nacional</v>
          </cell>
          <cell r="H20" t="str">
            <v/>
          </cell>
        </row>
        <row r="21">
          <cell r="B21" t="str">
            <v>COSTCO DE MEXICO SA DE CV</v>
          </cell>
          <cell r="C21" t="str">
            <v>Activo</v>
          </cell>
          <cell r="D21" t="str">
            <v>CME910715UB9</v>
          </cell>
          <cell r="E21" t="str">
            <v>NO</v>
          </cell>
          <cell r="F21" t="str">
            <v>Monterrey NUEVO LEON</v>
          </cell>
          <cell r="G21" t="str">
            <v>Proveedor Nacional</v>
          </cell>
          <cell r="H21" t="str">
            <v/>
          </cell>
        </row>
        <row r="22">
          <cell r="B22" t="str">
            <v>CREATIVIDAD PROMOCIONAL DE MONTERREY SA DE CV</v>
          </cell>
          <cell r="C22" t="str">
            <v>Activo</v>
          </cell>
          <cell r="D22" t="str">
            <v>CPM971205F1A</v>
          </cell>
          <cell r="E22" t="str">
            <v>NO</v>
          </cell>
          <cell r="F22" t="str">
            <v>Monterrey NUEVO LEON</v>
          </cell>
          <cell r="G22" t="str">
            <v>Proveedor Nacional</v>
          </cell>
          <cell r="H22" t="str">
            <v/>
          </cell>
        </row>
        <row r="23">
          <cell r="B23" t="str">
            <v>DIEGO ARTURO TAMEZ GARZA</v>
          </cell>
          <cell r="C23" t="str">
            <v>Activo</v>
          </cell>
          <cell r="D23" t="str">
            <v>TAGD681216J49</v>
          </cell>
          <cell r="E23" t="str">
            <v>NO</v>
          </cell>
          <cell r="F23" t="str">
            <v>Monterrey NUEVO LEON</v>
          </cell>
          <cell r="G23" t="str">
            <v>Proveedor Nacional</v>
          </cell>
          <cell r="H23" t="str">
            <v/>
          </cell>
        </row>
        <row r="24">
          <cell r="B24" t="str">
            <v>DIEGO ARTURO TAMEZ GARZA</v>
          </cell>
          <cell r="C24" t="str">
            <v>Activo</v>
          </cell>
          <cell r="D24" t="str">
            <v>TAGD681216J49</v>
          </cell>
          <cell r="E24" t="str">
            <v>NO</v>
          </cell>
          <cell r="F24" t="str">
            <v>Monterrey NUEVO LEON</v>
          </cell>
          <cell r="G24" t="str">
            <v>Beneficiario</v>
          </cell>
          <cell r="H24" t="str">
            <v/>
          </cell>
        </row>
        <row r="25">
          <cell r="B25" t="str">
            <v>ELECTRONICA STEREN SA DE CV</v>
          </cell>
          <cell r="C25" t="str">
            <v>Activo</v>
          </cell>
          <cell r="D25" t="str">
            <v>EST850628K51</v>
          </cell>
          <cell r="E25" t="str">
            <v>NO</v>
          </cell>
          <cell r="F25" t="str">
            <v>Monterrey NUEVO LEON</v>
          </cell>
          <cell r="G25" t="str">
            <v>Proveedor Nacional</v>
          </cell>
          <cell r="H25" t="str">
            <v/>
          </cell>
        </row>
        <row r="26">
          <cell r="B26" t="str">
            <v>EMPRENDE OFICINAS SA DE CV</v>
          </cell>
          <cell r="C26" t="str">
            <v>Activo</v>
          </cell>
          <cell r="D26" t="str">
            <v>EOF180430TA2</v>
          </cell>
          <cell r="E26" t="str">
            <v>NO</v>
          </cell>
          <cell r="F26" t="str">
            <v>Monterrey NUEVO LEON</v>
          </cell>
          <cell r="G26" t="str">
            <v>Proveedor Nacional</v>
          </cell>
          <cell r="H26" t="str">
            <v/>
          </cell>
        </row>
        <row r="27">
          <cell r="B27" t="str">
            <v>FABRICANTES MORALES RENDON SA DE CV</v>
          </cell>
          <cell r="C27" t="str">
            <v>Activo</v>
          </cell>
          <cell r="D27" t="str">
            <v>FMR950428NU6</v>
          </cell>
          <cell r="E27" t="str">
            <v>NO</v>
          </cell>
          <cell r="F27" t="str">
            <v>Monterrey NUEVO LEON</v>
          </cell>
          <cell r="G27" t="str">
            <v>Proveedor Nacional</v>
          </cell>
          <cell r="H27" t="str">
            <v/>
          </cell>
        </row>
        <row r="28">
          <cell r="B28" t="str">
            <v>FRANCISCO GIOVANNY RODRIGUEZ ESQUIVEL</v>
          </cell>
          <cell r="C28" t="str">
            <v>Activo</v>
          </cell>
          <cell r="D28" t="str">
            <v>ROEF8809202L5</v>
          </cell>
          <cell r="E28" t="str">
            <v>Mariano Escobedo 637 Colonia Centro Monterrey Nuevo León</v>
          </cell>
          <cell r="F28" t="str">
            <v>Monterrey NUEVO LEON</v>
          </cell>
          <cell r="G28" t="str">
            <v>Beneficiario</v>
          </cell>
          <cell r="H28" t="str">
            <v/>
          </cell>
        </row>
        <row r="29">
          <cell r="B29" t="str">
            <v>FTTH DE MEXICO SA DE CV</v>
          </cell>
          <cell r="C29" t="str">
            <v>Activo</v>
          </cell>
          <cell r="D29" t="str">
            <v>FME1712225M6</v>
          </cell>
          <cell r="E29" t="str">
            <v>BLVD. DIAZ ORDAZ KM. 3.33 L-1 COL. UNIDAD SAN PEDRO</v>
          </cell>
          <cell r="F29" t="str">
            <v>SAN PEDRO GARZA GARCIA  NUEVO LEON</v>
          </cell>
          <cell r="G29" t="str">
            <v>Proveedor Nacional</v>
          </cell>
          <cell r="H29">
            <v>66215</v>
          </cell>
        </row>
        <row r="30">
          <cell r="B30" t="str">
            <v>GERARDO RAFAEL GOMEZ GONZALEZ</v>
          </cell>
          <cell r="C30" t="str">
            <v>Activo</v>
          </cell>
          <cell r="D30" t="str">
            <v>GOGG750706EQ2</v>
          </cell>
          <cell r="E30" t="str">
            <v>NO</v>
          </cell>
          <cell r="F30" t="str">
            <v>Monterrey NUEVO LEON</v>
          </cell>
          <cell r="G30" t="str">
            <v>Proveedor Nacional</v>
          </cell>
          <cell r="H30" t="str">
            <v/>
          </cell>
        </row>
        <row r="31">
          <cell r="B31" t="str">
            <v>GOBIERNO DEL ESTADO DE NUEVO LEON</v>
          </cell>
          <cell r="C31" t="str">
            <v>Activo</v>
          </cell>
          <cell r="D31" t="str">
            <v>GEN620601DTA</v>
          </cell>
          <cell r="E31" t="str">
            <v>Escobedo Sur 333 Piso 3 Colonia Centro</v>
          </cell>
          <cell r="F31" t="str">
            <v>Monterrey NUEVO LEON</v>
          </cell>
          <cell r="G31" t="str">
            <v>Proveedor Nacional</v>
          </cell>
          <cell r="H31">
            <v>64000</v>
          </cell>
        </row>
        <row r="32">
          <cell r="B32" t="str">
            <v>GRILL PLAZA SA DE CV</v>
          </cell>
          <cell r="C32" t="str">
            <v>Activo</v>
          </cell>
          <cell r="D32" t="str">
            <v>GPL961203LR4</v>
          </cell>
          <cell r="E32" t="str">
            <v>NO</v>
          </cell>
          <cell r="F32" t="str">
            <v>Monterrey NUEVO LEON</v>
          </cell>
          <cell r="G32" t="str">
            <v>Proveedor Nacional</v>
          </cell>
          <cell r="H32" t="str">
            <v/>
          </cell>
        </row>
        <row r="33">
          <cell r="B33" t="str">
            <v>GUADALUPE RIVAS MARTINEZ</v>
          </cell>
          <cell r="C33" t="str">
            <v>Activo</v>
          </cell>
          <cell r="D33" t="str">
            <v>RIMG710902FR5</v>
          </cell>
          <cell r="E33" t="str">
            <v>NO</v>
          </cell>
          <cell r="F33" t="str">
            <v>Monterrey NUEVO LEON</v>
          </cell>
          <cell r="G33" t="str">
            <v>Proveedor Nacional</v>
          </cell>
          <cell r="H33" t="str">
            <v/>
          </cell>
        </row>
        <row r="34">
          <cell r="B34" t="str">
            <v>GUADALUPE RIVAS MARTINEZ</v>
          </cell>
          <cell r="C34" t="str">
            <v>Activo</v>
          </cell>
          <cell r="D34" t="str">
            <v>RIMG710902FR5</v>
          </cell>
          <cell r="E34" t="str">
            <v>NO</v>
          </cell>
          <cell r="F34" t="str">
            <v>Monterrey NUEVO LEON</v>
          </cell>
          <cell r="G34" t="str">
            <v>Beneficiario</v>
          </cell>
          <cell r="H34" t="str">
            <v/>
          </cell>
        </row>
        <row r="35">
          <cell r="B35" t="str">
            <v>GUILLERMINA SALINAS HERNANDEZ</v>
          </cell>
          <cell r="C35" t="str">
            <v>Activo</v>
          </cell>
          <cell r="D35" t="str">
            <v>SAHG4406256W5</v>
          </cell>
          <cell r="E35" t="str">
            <v>NO</v>
          </cell>
          <cell r="F35" t="str">
            <v>Monterrey NUEVO LEON</v>
          </cell>
          <cell r="G35" t="str">
            <v>Proveedor Nacional</v>
          </cell>
          <cell r="H35" t="str">
            <v/>
          </cell>
        </row>
        <row r="36">
          <cell r="B36" t="str">
            <v>HECTOR FERNANDEZ YESAKI</v>
          </cell>
          <cell r="C36" t="str">
            <v>Activo</v>
          </cell>
          <cell r="D36" t="str">
            <v>FEYH7910141V7</v>
          </cell>
          <cell r="E36" t="str">
            <v>NO</v>
          </cell>
          <cell r="F36" t="str">
            <v>Monterrey NUEVO LEON</v>
          </cell>
          <cell r="G36" t="str">
            <v>Proveedor Nacional</v>
          </cell>
          <cell r="H36" t="str">
            <v/>
          </cell>
        </row>
        <row r="37">
          <cell r="B37" t="str">
            <v>HUMBERTO DINGLER DELGADO</v>
          </cell>
          <cell r="C37" t="str">
            <v>Activo</v>
          </cell>
          <cell r="D37" t="str">
            <v>DIDH7104255GA</v>
          </cell>
          <cell r="E37" t="str">
            <v>Mariano Escobedo 637 Colonia Centro Monterrey Nuevo León</v>
          </cell>
          <cell r="F37" t="str">
            <v>Monterrey NUEVO LEON</v>
          </cell>
          <cell r="G37" t="str">
            <v>Beneficiario</v>
          </cell>
          <cell r="H37" t="str">
            <v/>
          </cell>
        </row>
        <row r="38">
          <cell r="B38" t="str">
            <v>INMOBILIARIA ROG SA DE CV</v>
          </cell>
          <cell r="C38" t="str">
            <v>Activo</v>
          </cell>
          <cell r="D38" t="str">
            <v>IRO760325HS6</v>
          </cell>
          <cell r="E38" t="str">
            <v>NO</v>
          </cell>
          <cell r="F38" t="str">
            <v>Monterrey NUEVO LEON</v>
          </cell>
          <cell r="G38" t="str">
            <v>Proveedor Nacional</v>
          </cell>
          <cell r="H38" t="str">
            <v/>
          </cell>
        </row>
        <row r="39">
          <cell r="B39" t="str">
            <v>INOQUOM COMUNICACION SA DE CV</v>
          </cell>
          <cell r="C39" t="str">
            <v>Activo</v>
          </cell>
          <cell r="D39" t="str">
            <v>ICO1203224M3</v>
          </cell>
          <cell r="E39" t="str">
            <v>MARTIN DE ZAVALA 588 INT. A COL. CENTRO</v>
          </cell>
          <cell r="F39" t="str">
            <v>Monterrey NUEVO LEON</v>
          </cell>
          <cell r="G39" t="str">
            <v>Proveedor Nacional</v>
          </cell>
          <cell r="H39">
            <v>64000</v>
          </cell>
        </row>
        <row r="40">
          <cell r="B40" t="str">
            <v>INTEGRAL DUAL SA DE CV</v>
          </cell>
          <cell r="C40" t="str">
            <v>Activo</v>
          </cell>
          <cell r="D40" t="str">
            <v>IDU060317KU4</v>
          </cell>
          <cell r="E40" t="str">
            <v>NO</v>
          </cell>
          <cell r="F40" t="str">
            <v>Monterrey NUEVO LEON</v>
          </cell>
          <cell r="G40" t="str">
            <v>Proveedor Nacional</v>
          </cell>
          <cell r="H40" t="str">
            <v/>
          </cell>
        </row>
        <row r="41">
          <cell r="B41" t="str">
            <v>JOAQUIN RAMIREZ DE LA CERDA</v>
          </cell>
          <cell r="C41" t="str">
            <v>Activo</v>
          </cell>
          <cell r="D41" t="str">
            <v>RACJ7204108C6</v>
          </cell>
          <cell r="E41" t="str">
            <v>Mariano Escobedo 637 Colonia Centro Monterrey Nuevo León</v>
          </cell>
          <cell r="F41" t="str">
            <v>Monterrey NUEVO LEON</v>
          </cell>
          <cell r="G41" t="str">
            <v>Beneficiario</v>
          </cell>
          <cell r="H41" t="str">
            <v/>
          </cell>
        </row>
        <row r="42">
          <cell r="B42" t="str">
            <v>JORGE ALBERTO CASTILLO SANCHEZ</v>
          </cell>
          <cell r="C42" t="str">
            <v>Activo</v>
          </cell>
          <cell r="D42" t="str">
            <v>CASJ690218G20</v>
          </cell>
          <cell r="E42" t="str">
            <v>NO</v>
          </cell>
          <cell r="F42" t="str">
            <v>Monterrey NUEVO LEON</v>
          </cell>
          <cell r="G42" t="str">
            <v>Proveedor Nacional</v>
          </cell>
          <cell r="H42" t="str">
            <v/>
          </cell>
        </row>
        <row r="43">
          <cell r="B43" t="str">
            <v>JOSE LUIS PRADO MAILLARD</v>
          </cell>
          <cell r="C43" t="str">
            <v>Activo</v>
          </cell>
          <cell r="D43" t="str">
            <v>PAML701005J77</v>
          </cell>
          <cell r="E43" t="str">
            <v>Mariano Escobedo 637 Colonia Centro Monterrey Nuevo León</v>
          </cell>
          <cell r="F43" t="str">
            <v>Monterrey NUEVO LEON</v>
          </cell>
          <cell r="G43" t="str">
            <v>Beneficiario</v>
          </cell>
          <cell r="H43" t="str">
            <v/>
          </cell>
        </row>
        <row r="44">
          <cell r="B44" t="str">
            <v>JUAN CARLOS GASTELUM TREVIÑO</v>
          </cell>
          <cell r="C44" t="str">
            <v>Activo</v>
          </cell>
          <cell r="D44" t="str">
            <v>GATJ6907022Z9</v>
          </cell>
          <cell r="E44" t="str">
            <v>NO</v>
          </cell>
          <cell r="F44" t="str">
            <v>Monterrey NUEVO LEON</v>
          </cell>
          <cell r="G44" t="str">
            <v>Proveedor Nacional</v>
          </cell>
          <cell r="H44" t="str">
            <v/>
          </cell>
        </row>
        <row r="45">
          <cell r="B45" t="str">
            <v>JUAN CARLOS GASTELUM TREVIÑO</v>
          </cell>
          <cell r="C45" t="str">
            <v>Activo</v>
          </cell>
          <cell r="D45" t="str">
            <v>GATJ6907022Z9</v>
          </cell>
          <cell r="E45" t="str">
            <v>NO</v>
          </cell>
          <cell r="F45" t="str">
            <v>Monterrey NUEVO LEON</v>
          </cell>
          <cell r="G45" t="str">
            <v>Beneficiario</v>
          </cell>
          <cell r="H45" t="str">
            <v/>
          </cell>
        </row>
        <row r="46">
          <cell r="B46" t="str">
            <v>KAREM FERNANDA SALDAÑA ALVAREZ</v>
          </cell>
          <cell r="C46" t="str">
            <v>Activo</v>
          </cell>
          <cell r="D46" t="str">
            <v>SAAK870806PZ9</v>
          </cell>
          <cell r="E46" t="str">
            <v>NO</v>
          </cell>
          <cell r="F46" t="str">
            <v>Monterrey NUEVO LEON</v>
          </cell>
          <cell r="G46" t="str">
            <v>Proveedor Nacional</v>
          </cell>
          <cell r="H46" t="str">
            <v/>
          </cell>
        </row>
        <row r="47">
          <cell r="B47" t="str">
            <v>KARLA VERONICA TORRES RAMIREZ</v>
          </cell>
          <cell r="C47" t="str">
            <v>Activo</v>
          </cell>
          <cell r="D47" t="str">
            <v>TORK931009L69</v>
          </cell>
          <cell r="E47" t="str">
            <v>Mariano Escobedo 637 Colonia Centro Monterrey Nuevo León</v>
          </cell>
          <cell r="F47" t="str">
            <v>Monterrey NUEVO LEON</v>
          </cell>
          <cell r="G47" t="str">
            <v>Beneficiario</v>
          </cell>
          <cell r="H47" t="str">
            <v/>
          </cell>
        </row>
        <row r="48">
          <cell r="B48" t="str">
            <v>LA SILLA TOUR SA DE CV</v>
          </cell>
          <cell r="C48" t="str">
            <v>Activo</v>
          </cell>
          <cell r="D48" t="str">
            <v>STO920114MT2</v>
          </cell>
          <cell r="E48" t="str">
            <v>NO</v>
          </cell>
          <cell r="F48" t="str">
            <v>Monterrey NUEVO LEON</v>
          </cell>
          <cell r="G48" t="str">
            <v>Proveedor Nacional</v>
          </cell>
          <cell r="H48" t="str">
            <v/>
          </cell>
        </row>
        <row r="49">
          <cell r="B49" t="str">
            <v>LUCIA SADA ALANIS</v>
          </cell>
          <cell r="C49" t="str">
            <v>Activo</v>
          </cell>
          <cell r="D49" t="str">
            <v>SAAL570816NV5</v>
          </cell>
          <cell r="E49" t="str">
            <v>NO</v>
          </cell>
          <cell r="F49" t="str">
            <v>Monterrey NUEVO LEON</v>
          </cell>
          <cell r="G49" t="str">
            <v>Proveedor Nacional</v>
          </cell>
          <cell r="H49" t="str">
            <v/>
          </cell>
        </row>
        <row r="50">
          <cell r="B50" t="str">
            <v>LUIS GERARDO CASAS DELGADO</v>
          </cell>
          <cell r="C50" t="str">
            <v>Activo</v>
          </cell>
          <cell r="D50" t="str">
            <v>CADL640810EX2</v>
          </cell>
          <cell r="E50" t="str">
            <v>NO</v>
          </cell>
          <cell r="F50" t="str">
            <v>Monterrey NUEVO LEON</v>
          </cell>
          <cell r="G50" t="str">
            <v>Proveedor Nacional</v>
          </cell>
          <cell r="H50" t="str">
            <v/>
          </cell>
        </row>
        <row r="51">
          <cell r="B51" t="str">
            <v>M58 SA DE CV</v>
          </cell>
          <cell r="C51" t="str">
            <v>Activo</v>
          </cell>
          <cell r="D51" t="str">
            <v>MXX1602106K4</v>
          </cell>
          <cell r="E51" t="str">
            <v>NO</v>
          </cell>
          <cell r="F51" t="str">
            <v>Monterrey NUEVO LEON</v>
          </cell>
          <cell r="G51" t="str">
            <v>Proveedor Nacional</v>
          </cell>
          <cell r="H51" t="str">
            <v/>
          </cell>
        </row>
        <row r="52">
          <cell r="B52" t="str">
            <v>MARIA DE JESUS CANTU HERNANDEZ</v>
          </cell>
          <cell r="C52" t="str">
            <v>Activo</v>
          </cell>
          <cell r="D52" t="str">
            <v>CAHJ750319BA1</v>
          </cell>
          <cell r="E52" t="str">
            <v>Mariano Escobedo 637 Colonia Centro Monterrey Nuevo León</v>
          </cell>
          <cell r="F52" t="str">
            <v>Monterrey NUEVO LEON</v>
          </cell>
          <cell r="G52" t="str">
            <v>Beneficiario</v>
          </cell>
          <cell r="H52" t="str">
            <v/>
          </cell>
        </row>
        <row r="53">
          <cell r="B53" t="str">
            <v>MARIA GUADALUPE RODRIGUEZ AREVALO</v>
          </cell>
          <cell r="C53" t="str">
            <v>Activo</v>
          </cell>
          <cell r="D53" t="str">
            <v>ROAG700718S38</v>
          </cell>
          <cell r="E53" t="str">
            <v>COLON PTE. 1705 COL. CENTRO</v>
          </cell>
          <cell r="F53" t="str">
            <v>Monterrey NUEVO LEON</v>
          </cell>
          <cell r="G53" t="str">
            <v>Proveedor Nacional</v>
          </cell>
          <cell r="H53">
            <v>64000</v>
          </cell>
        </row>
        <row r="54">
          <cell r="B54" t="str">
            <v>MARTHA LETICIA LEAL RODRIGUEZ</v>
          </cell>
          <cell r="C54" t="str">
            <v>Activo</v>
          </cell>
          <cell r="D54" t="str">
            <v>LERM5103031A3</v>
          </cell>
          <cell r="E54" t="str">
            <v>AHUEHUETE 204 VALLE ALTO</v>
          </cell>
          <cell r="F54" t="str">
            <v>Monterrey NUEVO LEON</v>
          </cell>
          <cell r="G54" t="str">
            <v>Proveedor Nacional</v>
          </cell>
          <cell r="H54">
            <v>64989</v>
          </cell>
        </row>
        <row r="55">
          <cell r="B55" t="str">
            <v>MAURICIO ALFONSO MORALES ALDAPE</v>
          </cell>
          <cell r="C55" t="str">
            <v>Activo</v>
          </cell>
          <cell r="D55" t="str">
            <v>MOAM740623JW7</v>
          </cell>
          <cell r="E55" t="str">
            <v>NO</v>
          </cell>
          <cell r="F55" t="str">
            <v>Monterrey NUEVO LEON</v>
          </cell>
          <cell r="G55" t="str">
            <v>Proveedor Nacional</v>
          </cell>
          <cell r="H55" t="str">
            <v/>
          </cell>
        </row>
        <row r="56">
          <cell r="B56" t="str">
            <v>MAURICIO ALFONSO MORALES ALDAPE</v>
          </cell>
          <cell r="C56" t="str">
            <v>Activo</v>
          </cell>
          <cell r="D56" t="str">
            <v>MOAM740623JW7</v>
          </cell>
          <cell r="E56" t="str">
            <v>NO</v>
          </cell>
          <cell r="F56" t="str">
            <v>Monterrey NUEVO LEON</v>
          </cell>
          <cell r="G56" t="str">
            <v>Beneficiario</v>
          </cell>
          <cell r="H56" t="str">
            <v/>
          </cell>
        </row>
        <row r="57">
          <cell r="B57" t="str">
            <v>MAYORISTA DE CLIMAS Y ELECTRODOMESTICOS SA DE CV</v>
          </cell>
          <cell r="C57" t="str">
            <v>Activo</v>
          </cell>
          <cell r="D57" t="str">
            <v>MCY130208FY0</v>
          </cell>
          <cell r="E57" t="str">
            <v>NO</v>
          </cell>
          <cell r="F57" t="str">
            <v>Monterrey NUEVO LEON</v>
          </cell>
          <cell r="G57" t="str">
            <v>Proveedor Nacional</v>
          </cell>
          <cell r="H57" t="str">
            <v/>
          </cell>
        </row>
        <row r="58">
          <cell r="B58" t="str">
            <v>MIGUEL ARCANGEL GONZALEZ GUZMAN</v>
          </cell>
          <cell r="C58" t="str">
            <v>Activo</v>
          </cell>
          <cell r="D58" t="str">
            <v>GOGM620419LK2</v>
          </cell>
          <cell r="E58" t="str">
            <v>Mariano Escobedo 637 Colonia Centro Monterrey Nuevo León</v>
          </cell>
          <cell r="F58" t="str">
            <v>Monterrey NUEVO LEON</v>
          </cell>
          <cell r="G58" t="str">
            <v>Beneficiario</v>
          </cell>
          <cell r="H58" t="str">
            <v/>
          </cell>
        </row>
        <row r="59">
          <cell r="B59" t="str">
            <v>MONTERREY MOTORS CUM SA DE CV</v>
          </cell>
          <cell r="C59" t="str">
            <v>Activo</v>
          </cell>
          <cell r="D59" t="str">
            <v>MML060703PC7</v>
          </cell>
          <cell r="E59" t="str">
            <v>NO</v>
          </cell>
          <cell r="F59" t="str">
            <v>Monterrey NUEVO LEON</v>
          </cell>
          <cell r="G59" t="str">
            <v>Proveedor Nacional</v>
          </cell>
          <cell r="H59" t="str">
            <v/>
          </cell>
        </row>
        <row r="60">
          <cell r="B60" t="str">
            <v>NATURGY MEXICO SA DE CV</v>
          </cell>
          <cell r="C60" t="str">
            <v>Activo</v>
          </cell>
          <cell r="D60" t="str">
            <v>GNM9712017P7</v>
          </cell>
          <cell r="E60" t="str">
            <v>NO</v>
          </cell>
          <cell r="F60" t="str">
            <v>Monterrey NUEVO LEON</v>
          </cell>
          <cell r="G60" t="str">
            <v>Proveedor Nacional</v>
          </cell>
          <cell r="H60" t="str">
            <v/>
          </cell>
        </row>
        <row r="61">
          <cell r="B61" t="str">
            <v>NORMA JUAREZ TREVIÑO</v>
          </cell>
          <cell r="C61" t="str">
            <v>Activo</v>
          </cell>
          <cell r="D61" t="str">
            <v>JUTN640224MC4</v>
          </cell>
          <cell r="E61" t="str">
            <v>NO</v>
          </cell>
          <cell r="F61" t="str">
            <v>Monterrey NUEVO LEON</v>
          </cell>
          <cell r="G61" t="str">
            <v>Proveedor Nacional</v>
          </cell>
          <cell r="H61" t="str">
            <v/>
          </cell>
        </row>
        <row r="62">
          <cell r="B62" t="str">
            <v>NORMA JUAREZ TREVIÑO</v>
          </cell>
          <cell r="C62" t="str">
            <v>Activo</v>
          </cell>
          <cell r="D62" t="str">
            <v>JUTN640224MC4</v>
          </cell>
          <cell r="E62" t="str">
            <v>NO</v>
          </cell>
          <cell r="F62" t="str">
            <v>Monterrey NUEVO LEON</v>
          </cell>
          <cell r="G62" t="str">
            <v>Beneficiario</v>
          </cell>
          <cell r="H62" t="str">
            <v/>
          </cell>
        </row>
        <row r="63">
          <cell r="B63" t="str">
            <v>NOVALAN COMPUTADORAS Y REDES SA DE CV</v>
          </cell>
          <cell r="C63" t="str">
            <v>Activo</v>
          </cell>
          <cell r="D63" t="str">
            <v>NCR930818UX9</v>
          </cell>
          <cell r="E63" t="str">
            <v>NO</v>
          </cell>
          <cell r="F63" t="str">
            <v>Monterrey NUEVO LEON</v>
          </cell>
          <cell r="G63" t="str">
            <v>Proveedor Nacional</v>
          </cell>
          <cell r="H63" t="str">
            <v/>
          </cell>
        </row>
        <row r="64">
          <cell r="B64" t="str">
            <v>NPNL 127 SC</v>
          </cell>
          <cell r="C64" t="str">
            <v>Activo</v>
          </cell>
          <cell r="D64" t="str">
            <v>NCV170508T12</v>
          </cell>
          <cell r="E64" t="str">
            <v>NO</v>
          </cell>
          <cell r="F64" t="str">
            <v>Monterrey NUEVO LEON</v>
          </cell>
          <cell r="G64" t="str">
            <v>Proveedor Nacional</v>
          </cell>
          <cell r="H64" t="str">
            <v/>
          </cell>
        </row>
        <row r="65">
          <cell r="B65" t="str">
            <v>OFFICE DEPOT DE MEXICO SA DE CV</v>
          </cell>
          <cell r="C65" t="str">
            <v>Activo</v>
          </cell>
          <cell r="D65" t="str">
            <v>ODM950324V2A</v>
          </cell>
          <cell r="E65" t="str">
            <v>NO</v>
          </cell>
          <cell r="F65" t="str">
            <v>Monterrey NUEVO LEON</v>
          </cell>
          <cell r="G65" t="str">
            <v>Proveedor Nacional</v>
          </cell>
          <cell r="H65" t="str">
            <v/>
          </cell>
        </row>
        <row r="66">
          <cell r="B66" t="str">
            <v>OXXO EXPRESS SA DE CV</v>
          </cell>
          <cell r="C66" t="str">
            <v>Activo</v>
          </cell>
          <cell r="D66" t="str">
            <v>OEX950605MJ6</v>
          </cell>
          <cell r="E66" t="str">
            <v>EDISON 1235 NORTE COLONIA TALLERES</v>
          </cell>
          <cell r="F66" t="str">
            <v>Monterrey NUEVO LEON</v>
          </cell>
          <cell r="G66" t="str">
            <v>Proveedor Nacional</v>
          </cell>
          <cell r="H66">
            <v>64480</v>
          </cell>
        </row>
        <row r="67">
          <cell r="B67" t="str">
            <v>PATRICIO ALEJANDRO DIAZ CISNEROS</v>
          </cell>
          <cell r="C67" t="str">
            <v>Activo</v>
          </cell>
          <cell r="D67" t="str">
            <v>DICP900831HS0</v>
          </cell>
          <cell r="E67" t="str">
            <v>Mariano Escobedo 637 Colonia Centro Monterrey Nuevo León</v>
          </cell>
          <cell r="F67" t="str">
            <v>Monterrey NUEVO LEON</v>
          </cell>
          <cell r="G67" t="str">
            <v>Beneficiario</v>
          </cell>
          <cell r="H67" t="str">
            <v/>
          </cell>
        </row>
        <row r="68">
          <cell r="B68" t="str">
            <v>PC ONLINE SA DE CV</v>
          </cell>
          <cell r="C68" t="str">
            <v>Activo</v>
          </cell>
          <cell r="D68" t="str">
            <v>PON0201214D3</v>
          </cell>
          <cell r="E68" t="str">
            <v>Ignacio Morones Prieto 1101 Colonia Nuevo Repueblo</v>
          </cell>
          <cell r="F68" t="str">
            <v>Monterrey NUEVO LEON</v>
          </cell>
          <cell r="G68" t="str">
            <v>Proveedor Nacional</v>
          </cell>
          <cell r="H68">
            <v>64700</v>
          </cell>
        </row>
        <row r="69">
          <cell r="B69" t="str">
            <v>QUIROOCAN SA DE CV</v>
          </cell>
          <cell r="C69" t="str">
            <v>Activo</v>
          </cell>
          <cell r="D69" t="str">
            <v>QUI810918NR6</v>
          </cell>
          <cell r="E69" t="str">
            <v>NO</v>
          </cell>
          <cell r="F69" t="str">
            <v>Monterrey NUEVO LEON</v>
          </cell>
          <cell r="G69" t="str">
            <v>Proveedor Nacional</v>
          </cell>
          <cell r="H69" t="str">
            <v/>
          </cell>
        </row>
        <row r="70">
          <cell r="B70" t="str">
            <v>RESTAURANTE SAN CARLOS SA DE CV</v>
          </cell>
          <cell r="C70" t="str">
            <v>Activo</v>
          </cell>
          <cell r="D70" t="str">
            <v>RSC800625B62</v>
          </cell>
          <cell r="E70" t="str">
            <v>NO</v>
          </cell>
          <cell r="F70" t="str">
            <v>Monterrey NUEVO LEON</v>
          </cell>
          <cell r="G70" t="str">
            <v>Proveedor Nacional</v>
          </cell>
          <cell r="H70" t="str">
            <v/>
          </cell>
        </row>
        <row r="71">
          <cell r="B71" t="str">
            <v>ROBERTO RUBEN CELIS SALINAS</v>
          </cell>
          <cell r="C71" t="str">
            <v>Activo</v>
          </cell>
          <cell r="D71" t="str">
            <v>CESR791007HE5</v>
          </cell>
          <cell r="E71" t="str">
            <v>Mariano Escobedo 637 Colonia Centro Monterrey Nuevo León</v>
          </cell>
          <cell r="F71" t="str">
            <v>Monterrey NUEVO LEON</v>
          </cell>
          <cell r="G71" t="str">
            <v>Beneficiario</v>
          </cell>
          <cell r="H71" t="str">
            <v/>
          </cell>
        </row>
        <row r="72">
          <cell r="B72" t="str">
            <v>SEGUROS AFIRME SA DE CV</v>
          </cell>
          <cell r="C72" t="str">
            <v>Activo</v>
          </cell>
          <cell r="D72" t="str">
            <v>SAF980202D99</v>
          </cell>
          <cell r="E72" t="str">
            <v>NO</v>
          </cell>
          <cell r="F72" t="str">
            <v>Monterrey NUEVO LEON</v>
          </cell>
          <cell r="G72" t="str">
            <v>Proveedor Nacional</v>
          </cell>
          <cell r="H72" t="str">
            <v/>
          </cell>
        </row>
        <row r="73">
          <cell r="B73" t="str">
            <v>SERVICIO DE ADMINISTRACION TRIBUTARIA</v>
          </cell>
          <cell r="C73" t="str">
            <v>Activo</v>
          </cell>
          <cell r="D73" t="str">
            <v>SAT970701NN3</v>
          </cell>
          <cell r="E73" t="str">
            <v>NO</v>
          </cell>
          <cell r="F73" t="str">
            <v>Monterrey NUEVO LEON</v>
          </cell>
          <cell r="G73" t="str">
            <v>Proveedor Nacional</v>
          </cell>
          <cell r="H73" t="str">
            <v/>
          </cell>
        </row>
        <row r="74">
          <cell r="B74" t="str">
            <v>SERVICIOS DE AGUA Y DRENAJE DE MONTERREY IPD</v>
          </cell>
          <cell r="C74" t="str">
            <v>Activo</v>
          </cell>
          <cell r="D74" t="str">
            <v>SAD560528572</v>
          </cell>
          <cell r="E74" t="str">
            <v>MATAMOROS 1717 COL. OBISPADO</v>
          </cell>
          <cell r="F74" t="str">
            <v>Monterrey NUEVO LEON</v>
          </cell>
          <cell r="G74" t="str">
            <v>Proveedor Nacional</v>
          </cell>
          <cell r="H74">
            <v>64060</v>
          </cell>
        </row>
        <row r="75">
          <cell r="B75" t="str">
            <v>SERVICIOS MOTOCICLISTAS SA DE CV</v>
          </cell>
          <cell r="C75" t="str">
            <v>Activo</v>
          </cell>
          <cell r="D75" t="str">
            <v>SMS841018FG9</v>
          </cell>
          <cell r="E75" t="str">
            <v>NO</v>
          </cell>
          <cell r="F75" t="str">
            <v>Monterrey NUEVO LEON</v>
          </cell>
          <cell r="G75" t="str">
            <v>Proveedor Nacional</v>
          </cell>
          <cell r="H75" t="str">
            <v/>
          </cell>
        </row>
        <row r="76">
          <cell r="B76" t="str">
            <v>SERVICIOS TECNOLOGICOS BLUEPOINT SA DE CV</v>
          </cell>
          <cell r="C76" t="str">
            <v>Activo</v>
          </cell>
          <cell r="D76" t="str">
            <v>STB150813461</v>
          </cell>
          <cell r="E76" t="str">
            <v>NO</v>
          </cell>
          <cell r="F76" t="str">
            <v>Monterrey NUEVO LEON</v>
          </cell>
          <cell r="G76" t="str">
            <v>Proveedor Nacional</v>
          </cell>
          <cell r="H76" t="str">
            <v/>
          </cell>
        </row>
        <row r="77">
          <cell r="B77" t="str">
            <v>SESEANL</v>
          </cell>
          <cell r="C77" t="str">
            <v>Activo</v>
          </cell>
          <cell r="D77" t="str">
            <v>SES1707072Y1</v>
          </cell>
          <cell r="E77" t="str">
            <v>Mariano Escobedo 637 Colonia Centro Monterrey Nuevo León</v>
          </cell>
          <cell r="F77" t="str">
            <v>Monterrey NUEVO LEON</v>
          </cell>
          <cell r="G77" t="str">
            <v>Beneficiario</v>
          </cell>
          <cell r="H77" t="str">
            <v/>
          </cell>
        </row>
        <row r="78">
          <cell r="B78" t="str">
            <v>SOLGAR SA DE CV</v>
          </cell>
          <cell r="C78" t="str">
            <v>Activo</v>
          </cell>
          <cell r="D78" t="str">
            <v>SOL910423HX5</v>
          </cell>
          <cell r="E78" t="str">
            <v>AVE. REVOLUCUION # 3592 FRACCIONAMIENTO LA PRIMAVERA  2 SECTOR</v>
          </cell>
          <cell r="F78" t="str">
            <v>Monterrey NUEVO LEON</v>
          </cell>
          <cell r="G78" t="str">
            <v>Proveedor Nacional</v>
          </cell>
          <cell r="H78">
            <v>64830</v>
          </cell>
        </row>
        <row r="79">
          <cell r="B79" t="str">
            <v>SOPORTE JURIDICO CORPORATIVO Y ASOCIADOS SC</v>
          </cell>
          <cell r="C79" t="str">
            <v>Activo</v>
          </cell>
          <cell r="D79" t="str">
            <v>SJC141204M92</v>
          </cell>
          <cell r="E79" t="str">
            <v>NO</v>
          </cell>
          <cell r="F79" t="str">
            <v>Monterrey NUEVO LEON</v>
          </cell>
          <cell r="G79" t="str">
            <v>Proveedor Nacional</v>
          </cell>
          <cell r="H79" t="str">
            <v/>
          </cell>
        </row>
        <row r="80">
          <cell r="B80" t="str">
            <v>TIENDAS SORIANA SA DE CV</v>
          </cell>
          <cell r="C80" t="str">
            <v>Activo</v>
          </cell>
          <cell r="D80" t="str">
            <v>TSO991022PB6</v>
          </cell>
          <cell r="E80" t="str">
            <v>NO</v>
          </cell>
          <cell r="F80" t="str">
            <v>Monterrey NUEVO LEON</v>
          </cell>
          <cell r="G80" t="str">
            <v>Proveedor Nacional</v>
          </cell>
          <cell r="H80" t="str">
            <v/>
          </cell>
        </row>
        <row r="81">
          <cell r="B81" t="str">
            <v>YESSICA DANIELA GARCIA FLORES</v>
          </cell>
          <cell r="C81" t="str">
            <v>Activo</v>
          </cell>
          <cell r="D81" t="str">
            <v>GAFY8505128I9</v>
          </cell>
          <cell r="E81" t="str">
            <v>NO</v>
          </cell>
          <cell r="F81" t="str">
            <v>Monterrey NUEVO LEON</v>
          </cell>
          <cell r="G81" t="str">
            <v>Proveedor Nacional</v>
          </cell>
          <cell r="H81" t="str">
            <v/>
          </cell>
        </row>
        <row r="82">
          <cell r="B82" t="str">
            <v>INSTITUTO PARA EL DESARROLLO TECNICO DE LAS HACIENDAS PUBLICAS</v>
          </cell>
          <cell r="C82" t="str">
            <v>Activo</v>
          </cell>
          <cell r="D82" t="str">
            <v>IDT7304062KA</v>
          </cell>
          <cell r="E82" t="str">
            <v>LERDO DE TEJADA 2469 ARCOS SUR</v>
          </cell>
          <cell r="F82" t="str">
            <v>Guadalajara JALISCO</v>
          </cell>
          <cell r="G82" t="str">
            <v>Proveedor Nacional</v>
          </cell>
          <cell r="H82" t="str">
            <v>44500</v>
          </cell>
        </row>
        <row r="83">
          <cell r="B83" t="str">
            <v>AEROVIAS DE MEXICO SA DE CV</v>
          </cell>
          <cell r="C83" t="str">
            <v>Activo</v>
          </cell>
          <cell r="D83" t="str">
            <v>AME880912I89</v>
          </cell>
          <cell r="E83" t="str">
            <v/>
          </cell>
          <cell r="F83" t="str">
            <v/>
          </cell>
          <cell r="G83" t="str">
            <v>Proveedor Nacional</v>
          </cell>
          <cell r="H83" t="str">
            <v/>
          </cell>
        </row>
        <row r="84">
          <cell r="B84" t="str">
            <v>CONCESIONARIA VUELA COMPAÑIA DE AVIACION SAPI DE CV</v>
          </cell>
          <cell r="C84" t="str">
            <v>Activo</v>
          </cell>
          <cell r="D84" t="str">
            <v>CVA041027H8O</v>
          </cell>
          <cell r="E84" t="str">
            <v/>
          </cell>
          <cell r="F84" t="str">
            <v/>
          </cell>
          <cell r="G84" t="str">
            <v>Proveedor Nacional</v>
          </cell>
          <cell r="H84" t="str">
            <v/>
          </cell>
        </row>
        <row r="85">
          <cell r="B85" t="str">
            <v>ABC AEROLINEAS SA DE CV</v>
          </cell>
          <cell r="C85" t="str">
            <v>Activo</v>
          </cell>
          <cell r="D85" t="str">
            <v>AAE050309FM0</v>
          </cell>
          <cell r="E85" t="str">
            <v/>
          </cell>
          <cell r="F85" t="str">
            <v/>
          </cell>
          <cell r="G85" t="str">
            <v>Proveedor Nacional</v>
          </cell>
          <cell r="H85" t="str">
            <v/>
          </cell>
        </row>
        <row r="86">
          <cell r="B86" t="str">
            <v>AEROENLACES NACIONALES SA DE CV</v>
          </cell>
          <cell r="C86" t="str">
            <v>Activo</v>
          </cell>
          <cell r="D86" t="str">
            <v>ANA050518RL1</v>
          </cell>
          <cell r="E86" t="str">
            <v/>
          </cell>
          <cell r="F86" t="str">
            <v/>
          </cell>
          <cell r="G86" t="str">
            <v>Proveedor Nacional</v>
          </cell>
          <cell r="H86" t="str">
            <v/>
          </cell>
        </row>
        <row r="87">
          <cell r="B87" t="str">
            <v>EMBIA PARKING SA DE CV</v>
          </cell>
          <cell r="C87" t="str">
            <v>Activo</v>
          </cell>
          <cell r="D87" t="str">
            <v>BBE061123744</v>
          </cell>
          <cell r="E87" t="str">
            <v/>
          </cell>
          <cell r="F87" t="str">
            <v/>
          </cell>
          <cell r="G87" t="str">
            <v>Proveedor Nacional</v>
          </cell>
          <cell r="H87" t="str">
            <v/>
          </cell>
        </row>
        <row r="88">
          <cell r="B88" t="str">
            <v>SIN COMPROBANTE FISCAL</v>
          </cell>
          <cell r="C88" t="str">
            <v>Activo</v>
          </cell>
          <cell r="D88" t="str">
            <v>XAXX010101000</v>
          </cell>
          <cell r="E88" t="str">
            <v/>
          </cell>
          <cell r="F88" t="str">
            <v/>
          </cell>
          <cell r="G88" t="str">
            <v>Proveedor Nacional</v>
          </cell>
          <cell r="H88" t="str">
            <v/>
          </cell>
        </row>
        <row r="89">
          <cell r="B89" t="str">
            <v>HAMBURGUESERIA LA ROMA SAPI DE CV</v>
          </cell>
          <cell r="C89" t="str">
            <v>Activo</v>
          </cell>
          <cell r="D89" t="str">
            <v>HRO130426LE5</v>
          </cell>
          <cell r="E89" t="str">
            <v/>
          </cell>
          <cell r="F89" t="str">
            <v/>
          </cell>
          <cell r="G89" t="str">
            <v>Proveedor Nacional</v>
          </cell>
          <cell r="H89" t="str">
            <v/>
          </cell>
        </row>
        <row r="90">
          <cell r="B90" t="str">
            <v>AEROPUERTO DE MONTERREY SA DE CV</v>
          </cell>
          <cell r="C90" t="str">
            <v>Activo</v>
          </cell>
          <cell r="D90" t="str">
            <v>AMO980615LT8</v>
          </cell>
          <cell r="E90" t="str">
            <v/>
          </cell>
          <cell r="F90" t="str">
            <v/>
          </cell>
          <cell r="G90" t="str">
            <v>Proveedor Nacional</v>
          </cell>
          <cell r="H90" t="str">
            <v/>
          </cell>
        </row>
        <row r="91">
          <cell r="B91" t="str">
            <v>IMPULSORA DE DESARROLLOS INMOBILIARIOS HX</v>
          </cell>
          <cell r="C91" t="str">
            <v>Activo</v>
          </cell>
          <cell r="D91" t="str">
            <v>IDI1706213Z5</v>
          </cell>
          <cell r="E91" t="str">
            <v/>
          </cell>
          <cell r="F91" t="str">
            <v/>
          </cell>
          <cell r="G91" t="str">
            <v>Proveedor Nacional</v>
          </cell>
          <cell r="H91" t="str">
            <v/>
          </cell>
        </row>
        <row r="92">
          <cell r="B92" t="str">
            <v>BORDADOS Y PROMOCIONALES BID SA DE CV</v>
          </cell>
          <cell r="C92" t="str">
            <v>Activo</v>
          </cell>
          <cell r="D92" t="str">
            <v>BPB121113Q42</v>
          </cell>
          <cell r="E92" t="str">
            <v>JERONIMO TREVIÑO 143 CENTRO</v>
          </cell>
          <cell r="F92" t="str">
            <v>Monterrey NUEVO LEON</v>
          </cell>
          <cell r="G92" t="str">
            <v>Proveedor Nacional</v>
          </cell>
          <cell r="H92" t="str">
            <v>64000</v>
          </cell>
        </row>
        <row r="93">
          <cell r="B93" t="str">
            <v>ASOCIACION PROMOTORA DE EXPOSICIONES AC</v>
          </cell>
          <cell r="C93" t="str">
            <v>Activo</v>
          </cell>
          <cell r="D93" t="str">
            <v>APE920429MM5</v>
          </cell>
          <cell r="E93" t="str">
            <v>PARQUE FUNDIDORA 501 OBRERA</v>
          </cell>
          <cell r="F93" t="str">
            <v>Monterrey NUEVO LEON</v>
          </cell>
          <cell r="G93" t="str">
            <v>Proveedor Nacional</v>
          </cell>
          <cell r="H93" t="str">
            <v>64010</v>
          </cell>
        </row>
        <row r="94">
          <cell r="B94" t="str">
            <v>IDEAS ARTE GRAFICO S DE RL DE CV</v>
          </cell>
          <cell r="C94" t="str">
            <v>Activo</v>
          </cell>
          <cell r="D94" t="str">
            <v>IAG121220LI2</v>
          </cell>
          <cell r="E94" t="str">
            <v/>
          </cell>
          <cell r="F94" t="str">
            <v/>
          </cell>
          <cell r="G94" t="str">
            <v>Proveedor Nacional</v>
          </cell>
          <cell r="H94" t="str">
            <v/>
          </cell>
        </row>
        <row r="95">
          <cell r="B95" t="str">
            <v>EMPRESAS AREVALO GARZA SA DE CV</v>
          </cell>
          <cell r="C95" t="str">
            <v>Activo</v>
          </cell>
          <cell r="D95" t="str">
            <v>EAG900125EK4</v>
          </cell>
          <cell r="E95" t="str">
            <v/>
          </cell>
          <cell r="F95" t="str">
            <v/>
          </cell>
          <cell r="G95" t="str">
            <v>Proveedor Nacional</v>
          </cell>
          <cell r="H95" t="str">
            <v/>
          </cell>
        </row>
        <row r="96">
          <cell r="B96" t="str">
            <v>CRYSTAL ENERGY SOLUTIONS SA DE CV</v>
          </cell>
          <cell r="C96" t="str">
            <v>Activo</v>
          </cell>
          <cell r="D96" t="str">
            <v>CES161117234</v>
          </cell>
          <cell r="E96" t="str">
            <v/>
          </cell>
          <cell r="F96" t="str">
            <v/>
          </cell>
          <cell r="G96" t="str">
            <v>Proveedor Nacional</v>
          </cell>
          <cell r="H96" t="str">
            <v/>
          </cell>
        </row>
        <row r="97">
          <cell r="B97" t="str">
            <v>FUMIGACIONES RANGEL DE MONTERREY SA DE CV</v>
          </cell>
          <cell r="C97" t="str">
            <v>Activo</v>
          </cell>
          <cell r="D97" t="str">
            <v>FRM890316EH7</v>
          </cell>
          <cell r="E97" t="str">
            <v>NUEVA YERSEY 4311-1 FRACC INDUSTRIAL LINCOLN</v>
          </cell>
          <cell r="F97" t="str">
            <v>Monterrey NUEVO LEON</v>
          </cell>
          <cell r="G97" t="str">
            <v>Proveedor Nacional</v>
          </cell>
          <cell r="H97" t="str">
            <v>64310</v>
          </cell>
        </row>
        <row r="98">
          <cell r="B98" t="str">
            <v>PETROMAX SA DE CV</v>
          </cell>
          <cell r="C98" t="str">
            <v>Activo</v>
          </cell>
          <cell r="D98" t="str">
            <v>PET040903DH1</v>
          </cell>
          <cell r="E98" t="str">
            <v/>
          </cell>
          <cell r="F98" t="str">
            <v/>
          </cell>
          <cell r="G98" t="str">
            <v>Proveedor Nacional</v>
          </cell>
          <cell r="H98" t="str">
            <v/>
          </cell>
        </row>
        <row r="99">
          <cell r="B99" t="str">
            <v>SERVICIO COSMART MITRAS SA DE CV</v>
          </cell>
          <cell r="C99" t="str">
            <v>Activo</v>
          </cell>
          <cell r="D99" t="str">
            <v>SCM831223370</v>
          </cell>
          <cell r="E99" t="str">
            <v/>
          </cell>
          <cell r="F99" t="str">
            <v/>
          </cell>
          <cell r="G99" t="str">
            <v>Proveedor Nacional</v>
          </cell>
          <cell r="H99" t="str">
            <v/>
          </cell>
        </row>
        <row r="100">
          <cell r="B100" t="str">
            <v>SERVICIOS GASOLINEROS DE MEXICO SA DE CV</v>
          </cell>
          <cell r="C100" t="str">
            <v>Activo</v>
          </cell>
          <cell r="D100" t="str">
            <v>SGM950714DC2</v>
          </cell>
          <cell r="E100" t="str">
            <v/>
          </cell>
          <cell r="F100" t="str">
            <v/>
          </cell>
          <cell r="G100" t="str">
            <v>Proveedor Nacional</v>
          </cell>
          <cell r="H100" t="str">
            <v/>
          </cell>
        </row>
        <row r="101">
          <cell r="B101" t="str">
            <v>DESPEGAR.COM MEXICO SA DE CV</v>
          </cell>
          <cell r="C101" t="str">
            <v>Activo</v>
          </cell>
          <cell r="D101" t="str">
            <v>DCM000125IY6</v>
          </cell>
          <cell r="E101" t="str">
            <v/>
          </cell>
          <cell r="F101" t="str">
            <v/>
          </cell>
          <cell r="G101" t="str">
            <v>Proveedor Nacional</v>
          </cell>
          <cell r="H101" t="str">
            <v/>
          </cell>
        </row>
        <row r="102">
          <cell r="B102" t="str">
            <v>ORSAN DEL NORTE SA DE CD</v>
          </cell>
          <cell r="C102" t="str">
            <v>Activo</v>
          </cell>
          <cell r="D102" t="str">
            <v>ONO9507278T4</v>
          </cell>
          <cell r="E102" t="str">
            <v>CARRETERA A LAREDO 0 101 CENTRO</v>
          </cell>
          <cell r="F102" t="str">
            <v>San Nicolás de los Garza NUEVO LEON</v>
          </cell>
          <cell r="G102" t="str">
            <v>Proveedor Nacional</v>
          </cell>
          <cell r="H102" t="str">
            <v>66400</v>
          </cell>
        </row>
        <row r="103">
          <cell r="B103" t="str">
            <v>AUTOSHAMPOO DEL NORTE SA DE CV</v>
          </cell>
          <cell r="C103" t="str">
            <v>Activo</v>
          </cell>
          <cell r="D103" t="str">
            <v>ANO150409M91</v>
          </cell>
          <cell r="E103" t="str">
            <v/>
          </cell>
          <cell r="F103" t="str">
            <v/>
          </cell>
          <cell r="G103" t="str">
            <v>Proveedor Nacional</v>
          </cell>
          <cell r="H103" t="str">
            <v/>
          </cell>
        </row>
        <row r="104">
          <cell r="B104" t="str">
            <v>PALAX HIDALGO SA DE CV</v>
          </cell>
          <cell r="C104" t="str">
            <v>Activo</v>
          </cell>
          <cell r="D104" t="str">
            <v>PHI160226QX7</v>
          </cell>
          <cell r="E104" t="str">
            <v>REFORMA 802 CENTRO</v>
          </cell>
          <cell r="F104" t="str">
            <v>Monterrey NUEVO LEON</v>
          </cell>
          <cell r="G104" t="str">
            <v>Proveedor Nacional</v>
          </cell>
          <cell r="H104" t="str">
            <v>64000</v>
          </cell>
        </row>
        <row r="105">
          <cell r="B105" t="str">
            <v>RED ESTATAL DE AUTOPISTAS DE NUEVO LEON</v>
          </cell>
          <cell r="C105" t="str">
            <v>Activo</v>
          </cell>
          <cell r="D105" t="str">
            <v>REA880909AU8</v>
          </cell>
          <cell r="E105" t="str">
            <v>ANTONIO COELLO ELIZONDO 310 CENTRO</v>
          </cell>
          <cell r="F105" t="str">
            <v>Monterrey NUEVO LEON</v>
          </cell>
          <cell r="G105" t="str">
            <v>Proveedor Nacional</v>
          </cell>
          <cell r="H105" t="str">
            <v>34720</v>
          </cell>
        </row>
        <row r="106">
          <cell r="B106" t="str">
            <v>CESAR TORRES DIAZ</v>
          </cell>
          <cell r="C106" t="str">
            <v>Activo</v>
          </cell>
          <cell r="D106" t="str">
            <v>TODC690901V93</v>
          </cell>
          <cell r="E106" t="str">
            <v>ISAAC GARZA PTE 1706 CENTRO</v>
          </cell>
          <cell r="F106" t="str">
            <v>Monterrey NUEVO LEON</v>
          </cell>
          <cell r="G106" t="str">
            <v>Proveedor Nacional</v>
          </cell>
          <cell r="H106" t="str">
            <v>64000</v>
          </cell>
        </row>
        <row r="107">
          <cell r="B107" t="str">
            <v>OSCAR DANIEL MENA NAVARRO</v>
          </cell>
          <cell r="C107" t="str">
            <v>Activo</v>
          </cell>
          <cell r="D107" t="str">
            <v>MENO830726KI7</v>
          </cell>
          <cell r="E107" t="str">
            <v>AVENIDA GONZALITOS 504 6 VISTA HERMOSA</v>
          </cell>
          <cell r="F107" t="str">
            <v>Monterrey NUEVO LEON</v>
          </cell>
          <cell r="G107" t="str">
            <v>Proveedor Nacional</v>
          </cell>
          <cell r="H107" t="str">
            <v>64620</v>
          </cell>
        </row>
        <row r="108">
          <cell r="B108" t="str">
            <v>TAXISTAS AGREMIADOS PARA EL SERVICIO DE TRANSPORTACION TERRESTRE SITIO 300 AC</v>
          </cell>
          <cell r="C108" t="str">
            <v>Activo</v>
          </cell>
          <cell r="D108" t="str">
            <v>TAS8600404J8</v>
          </cell>
          <cell r="E108" t="str">
            <v/>
          </cell>
          <cell r="F108" t="str">
            <v/>
          </cell>
          <cell r="G108" t="str">
            <v>Proveedor Nacional</v>
          </cell>
          <cell r="H108" t="str">
            <v/>
          </cell>
        </row>
        <row r="109">
          <cell r="B109" t="str">
            <v>GASTROSUR SA DE CV</v>
          </cell>
          <cell r="C109" t="str">
            <v>Activo</v>
          </cell>
          <cell r="D109" t="str">
            <v>GAS910208GP3</v>
          </cell>
          <cell r="E109" t="str">
            <v/>
          </cell>
          <cell r="F109" t="str">
            <v/>
          </cell>
          <cell r="G109" t="str">
            <v>Proveedor Nacional</v>
          </cell>
          <cell r="H109" t="str">
            <v/>
          </cell>
        </row>
        <row r="110">
          <cell r="B110" t="str">
            <v>LAURA HIGINIA LOPEZ SANCHEZ</v>
          </cell>
          <cell r="C110" t="str">
            <v>Activo</v>
          </cell>
          <cell r="D110" t="str">
            <v>LOSL810111KLA</v>
          </cell>
          <cell r="E110" t="str">
            <v/>
          </cell>
          <cell r="F110" t="str">
            <v/>
          </cell>
          <cell r="G110" t="str">
            <v>Proveedor Nacional</v>
          </cell>
          <cell r="H110" t="str">
            <v/>
          </cell>
        </row>
        <row r="111">
          <cell r="B111" t="str">
            <v>PASTELERIA LETY SA DE CV</v>
          </cell>
          <cell r="C111" t="str">
            <v>Activo</v>
          </cell>
          <cell r="D111" t="str">
            <v>PLE8708273Q0</v>
          </cell>
          <cell r="E111" t="str">
            <v>AV JUAN PABLO II 551 LAGRANGE</v>
          </cell>
          <cell r="F111" t="str">
            <v>Monterrey NUEVO LEON</v>
          </cell>
          <cell r="G111" t="str">
            <v>Proveedor Nacional</v>
          </cell>
          <cell r="H111" t="str">
            <v>66490</v>
          </cell>
        </row>
        <row r="112">
          <cell r="B112" t="str">
            <v>TAQUERIA Y CARNICERIA LA MEXICANA DEL CENTRO SA DE CV</v>
          </cell>
          <cell r="C112" t="str">
            <v>Activo</v>
          </cell>
          <cell r="D112" t="str">
            <v>TCM000218D73</v>
          </cell>
          <cell r="E112" t="str">
            <v/>
          </cell>
          <cell r="F112" t="str">
            <v/>
          </cell>
          <cell r="G112" t="str">
            <v>Proveedor Nacional</v>
          </cell>
          <cell r="H112" t="str">
            <v/>
          </cell>
        </row>
        <row r="113">
          <cell r="B113" t="str">
            <v>TAXISTAS TERRESTRES DEL AEROPUERTO DE VHSA SA DE CV</v>
          </cell>
          <cell r="C113" t="str">
            <v>Activo</v>
          </cell>
          <cell r="D113" t="str">
            <v>TTA1809044K8</v>
          </cell>
          <cell r="E113" t="str">
            <v/>
          </cell>
          <cell r="F113" t="str">
            <v/>
          </cell>
          <cell r="G113" t="str">
            <v>Proveedor Nacional</v>
          </cell>
          <cell r="H113" t="str">
            <v/>
          </cell>
        </row>
        <row r="114">
          <cell r="B114" t="str">
            <v>GRUPO DA SA DE CV</v>
          </cell>
          <cell r="C114" t="str">
            <v>Activo</v>
          </cell>
          <cell r="D114" t="str">
            <v>GDA120907JB9</v>
          </cell>
          <cell r="E114" t="str">
            <v/>
          </cell>
          <cell r="F114" t="str">
            <v/>
          </cell>
          <cell r="G114" t="str">
            <v>Proveedor Nacional</v>
          </cell>
          <cell r="H114" t="str">
            <v/>
          </cell>
        </row>
        <row r="115">
          <cell r="B115" t="str">
            <v>GRUPO MA-LUNA SA DE CV</v>
          </cell>
          <cell r="C115" t="str">
            <v>Activo</v>
          </cell>
          <cell r="D115" t="str">
            <v>GMF150203GB3</v>
          </cell>
          <cell r="E115" t="str">
            <v/>
          </cell>
          <cell r="F115" t="str">
            <v/>
          </cell>
          <cell r="G115" t="str">
            <v>Proveedor Nacional</v>
          </cell>
          <cell r="H115" t="str">
            <v/>
          </cell>
        </row>
        <row r="116">
          <cell r="B116" t="str">
            <v>MARIA CRISTINA VENTURA JIMENEZ</v>
          </cell>
          <cell r="C116" t="str">
            <v>Activo</v>
          </cell>
          <cell r="D116" t="str">
            <v>VEJC740404EI7</v>
          </cell>
          <cell r="E116" t="str">
            <v/>
          </cell>
          <cell r="F116" t="str">
            <v/>
          </cell>
          <cell r="G116" t="str">
            <v>Proveedor Nacional</v>
          </cell>
          <cell r="H116" t="str">
            <v/>
          </cell>
        </row>
        <row r="117">
          <cell r="B117" t="str">
            <v>RENT A MATIC ITZA SA DE CV</v>
          </cell>
          <cell r="C117" t="str">
            <v>Activo</v>
          </cell>
          <cell r="D117" t="str">
            <v>RMI930727898</v>
          </cell>
          <cell r="E117" t="str">
            <v/>
          </cell>
          <cell r="F117" t="str">
            <v/>
          </cell>
          <cell r="G117" t="str">
            <v>Proveedor Nacional</v>
          </cell>
          <cell r="H117" t="str">
            <v/>
          </cell>
        </row>
        <row r="118">
          <cell r="B118" t="str">
            <v>HOME DEPOT MEXICO S DE RL DE CV</v>
          </cell>
          <cell r="C118" t="str">
            <v>Activo</v>
          </cell>
          <cell r="D118" t="str">
            <v>HDM001017AS1</v>
          </cell>
          <cell r="E118" t="str">
            <v/>
          </cell>
          <cell r="F118" t="str">
            <v/>
          </cell>
          <cell r="G118" t="str">
            <v>Proveedor Nacional</v>
          </cell>
          <cell r="H118" t="str">
            <v/>
          </cell>
        </row>
        <row r="119">
          <cell r="B119" t="str">
            <v>HILTON GARDEN INN</v>
          </cell>
          <cell r="C119" t="str">
            <v>Activo</v>
          </cell>
          <cell r="D119" t="str">
            <v>HILTON</v>
          </cell>
          <cell r="E119" t="str">
            <v/>
          </cell>
          <cell r="F119" t="str">
            <v/>
          </cell>
          <cell r="G119" t="str">
            <v>Proveedor Nacional</v>
          </cell>
          <cell r="H119" t="str">
            <v/>
          </cell>
        </row>
        <row r="120">
          <cell r="B120" t="str">
            <v>CJM ALIMENTOS SA DE CV</v>
          </cell>
          <cell r="C120" t="str">
            <v>Activo</v>
          </cell>
          <cell r="D120" t="str">
            <v>CAL170410SQ8</v>
          </cell>
          <cell r="E120" t="str">
            <v/>
          </cell>
          <cell r="F120" t="str">
            <v/>
          </cell>
          <cell r="G120" t="str">
            <v>Proveedor Nacional</v>
          </cell>
          <cell r="H120" t="str">
            <v/>
          </cell>
        </row>
        <row r="121">
          <cell r="B121" t="str">
            <v>CRISA LIBBEY MEXICO S DE RL DE CV</v>
          </cell>
          <cell r="C121" t="str">
            <v>Activo</v>
          </cell>
          <cell r="D121" t="str">
            <v>CLM9407017W4</v>
          </cell>
          <cell r="E121" t="str">
            <v/>
          </cell>
          <cell r="F121" t="str">
            <v/>
          </cell>
          <cell r="G121" t="str">
            <v>Proveedor Nacional</v>
          </cell>
          <cell r="H121" t="str">
            <v/>
          </cell>
        </row>
        <row r="122">
          <cell r="B122" t="str">
            <v>RENE AXELL VILLASEÑOR QUIROZ</v>
          </cell>
          <cell r="C122" t="str">
            <v>Activo</v>
          </cell>
          <cell r="D122" t="str">
            <v>VIQR750616BK2</v>
          </cell>
          <cell r="E122" t="str">
            <v/>
          </cell>
          <cell r="F122" t="str">
            <v/>
          </cell>
          <cell r="G122" t="str">
            <v>Proveedor Nacional</v>
          </cell>
          <cell r="H122" t="str">
            <v/>
          </cell>
        </row>
        <row r="123">
          <cell r="B123" t="str">
            <v>MA DE LOURDES RAMIREZ FLORES</v>
          </cell>
          <cell r="C123" t="str">
            <v>Activo</v>
          </cell>
          <cell r="D123" t="str">
            <v>RAFM620128RU0</v>
          </cell>
          <cell r="E123" t="str">
            <v/>
          </cell>
          <cell r="F123" t="str">
            <v/>
          </cell>
          <cell r="G123" t="str">
            <v>Proveedor Nacional</v>
          </cell>
          <cell r="H123" t="str">
            <v/>
          </cell>
        </row>
        <row r="124">
          <cell r="B124" t="str">
            <v>AUGUSTO SEBASTIAN MARTINEZ JUAREZ</v>
          </cell>
          <cell r="C124" t="str">
            <v>Activo</v>
          </cell>
          <cell r="D124" t="str">
            <v>MAJA900929EH7</v>
          </cell>
          <cell r="E124" t="str">
            <v/>
          </cell>
          <cell r="F124" t="str">
            <v/>
          </cell>
          <cell r="G124" t="str">
            <v>Proveedor Nacional</v>
          </cell>
          <cell r="H124" t="str">
            <v/>
          </cell>
        </row>
        <row r="125">
          <cell r="B125" t="str">
            <v>ENRIQUE JIMENEZ LEMUS</v>
          </cell>
          <cell r="C125" t="str">
            <v>Activo</v>
          </cell>
          <cell r="D125" t="str">
            <v>JILE6012155BA</v>
          </cell>
          <cell r="E125" t="str">
            <v/>
          </cell>
          <cell r="F125" t="str">
            <v/>
          </cell>
          <cell r="G125" t="str">
            <v>Proveedor Nacional</v>
          </cell>
          <cell r="H125" t="str">
            <v/>
          </cell>
        </row>
        <row r="126">
          <cell r="B126" t="str">
            <v>FERNANDO CESAR MARTINEZ LEAL</v>
          </cell>
          <cell r="C126" t="str">
            <v>Activo</v>
          </cell>
          <cell r="D126" t="str">
            <v>MALF671220E6A</v>
          </cell>
          <cell r="E126" t="str">
            <v/>
          </cell>
          <cell r="F126" t="str">
            <v/>
          </cell>
          <cell r="G126" t="str">
            <v>Proveedor Nacional</v>
          </cell>
          <cell r="H126" t="str">
            <v/>
          </cell>
        </row>
        <row r="127">
          <cell r="B127" t="str">
            <v>OPERADORA INDUSTRIAL Y COMERCIAL APODACA SA DE CV</v>
          </cell>
          <cell r="C127" t="str">
            <v>Activo</v>
          </cell>
          <cell r="D127" t="str">
            <v>OIC100305EM0</v>
          </cell>
          <cell r="E127" t="str">
            <v/>
          </cell>
          <cell r="F127" t="str">
            <v/>
          </cell>
          <cell r="G127" t="str">
            <v>Proveedor Nacional</v>
          </cell>
          <cell r="H127" t="str">
            <v/>
          </cell>
        </row>
        <row r="128">
          <cell r="B128" t="str">
            <v>RICARDO LEON LUNA</v>
          </cell>
          <cell r="C128" t="str">
            <v>Activo</v>
          </cell>
          <cell r="D128" t="str">
            <v>LELR770521JS2</v>
          </cell>
          <cell r="E128" t="str">
            <v/>
          </cell>
          <cell r="F128" t="str">
            <v/>
          </cell>
          <cell r="G128" t="str">
            <v>Proveedor Nacional</v>
          </cell>
          <cell r="H128" t="str">
            <v/>
          </cell>
        </row>
        <row r="129">
          <cell r="B129" t="str">
            <v>MAYARI GAXIOLA CRUZ</v>
          </cell>
          <cell r="C129" t="str">
            <v>Activo</v>
          </cell>
          <cell r="D129" t="str">
            <v>GACM850306LX3</v>
          </cell>
          <cell r="E129" t="str">
            <v/>
          </cell>
          <cell r="F129" t="str">
            <v/>
          </cell>
          <cell r="G129" t="str">
            <v>Proveedor Nacional</v>
          </cell>
          <cell r="H129" t="str">
            <v/>
          </cell>
        </row>
        <row r="130">
          <cell r="B130" t="str">
            <v>LUIS LALANNE ROSETE</v>
          </cell>
          <cell r="C130" t="str">
            <v>Activo</v>
          </cell>
          <cell r="D130" t="str">
            <v>LARL780529TI3</v>
          </cell>
          <cell r="E130" t="str">
            <v>UBER</v>
          </cell>
          <cell r="F130" t="str">
            <v/>
          </cell>
          <cell r="G130" t="str">
            <v>Proveedor Nacional</v>
          </cell>
          <cell r="H130" t="str">
            <v/>
          </cell>
        </row>
        <row r="131">
          <cell r="B131" t="str">
            <v>JULIO CESAR CRUZ GONZALEZ</v>
          </cell>
          <cell r="C131" t="str">
            <v>Activo</v>
          </cell>
          <cell r="D131" t="str">
            <v>CUGJ950316QG2</v>
          </cell>
          <cell r="E131" t="str">
            <v>UBER</v>
          </cell>
          <cell r="F131" t="str">
            <v/>
          </cell>
          <cell r="G131" t="str">
            <v>Proveedor Nacional</v>
          </cell>
          <cell r="H131" t="str">
            <v/>
          </cell>
        </row>
        <row r="132">
          <cell r="B132" t="str">
            <v>WIS STUDIOS SA DE CV</v>
          </cell>
          <cell r="C132" t="str">
            <v>Activo</v>
          </cell>
          <cell r="D132" t="str">
            <v>WST111216699</v>
          </cell>
          <cell r="E132" t="str">
            <v>EMILIO CARRANZA 323 CENTRO</v>
          </cell>
          <cell r="F132" t="str">
            <v>Monterrey NUEVO LEON</v>
          </cell>
          <cell r="G132" t="str">
            <v>Proveedor Nacional</v>
          </cell>
          <cell r="H132" t="str">
            <v>64000</v>
          </cell>
        </row>
        <row r="133">
          <cell r="B133" t="str">
            <v>SEPULVEDA ZAMBRANO SC</v>
          </cell>
          <cell r="C133" t="str">
            <v>Activo</v>
          </cell>
          <cell r="D133" t="str">
            <v>SZA0210214P4</v>
          </cell>
          <cell r="E133" t="str">
            <v>FRIDA KAHLO 195 INT 808 VALLE ORIENTE</v>
          </cell>
          <cell r="F133" t="str">
            <v>San Pedro Garza García NUEVO LEON</v>
          </cell>
          <cell r="G133" t="str">
            <v>Proveedor Nacional</v>
          </cell>
          <cell r="H133" t="str">
            <v>66269</v>
          </cell>
        </row>
        <row r="134">
          <cell r="B134" t="str">
            <v>JOSE CASTULO SALAS GUTIERREZ</v>
          </cell>
          <cell r="C134" t="str">
            <v>Activo</v>
          </cell>
          <cell r="D134" t="str">
            <v>SAGC700427D86</v>
          </cell>
          <cell r="E134" t="str">
            <v/>
          </cell>
          <cell r="F134" t="str">
            <v/>
          </cell>
          <cell r="G134" t="str">
            <v>Proveedor Nacional</v>
          </cell>
          <cell r="H134" t="str">
            <v/>
          </cell>
        </row>
        <row r="135">
          <cell r="B135" t="str">
            <v>ARTEMIZA REVILLA YAÑEZ</v>
          </cell>
          <cell r="C135" t="str">
            <v>Activo</v>
          </cell>
          <cell r="D135" t="str">
            <v>REYA520711UZ4</v>
          </cell>
          <cell r="E135" t="str">
            <v/>
          </cell>
          <cell r="F135" t="str">
            <v/>
          </cell>
          <cell r="G135" t="str">
            <v>Proveedor Nacional</v>
          </cell>
          <cell r="H135" t="str">
            <v/>
          </cell>
        </row>
        <row r="136">
          <cell r="B136" t="str">
            <v>PRODUCTIVIDAD INTEGRAL SA DE CV</v>
          </cell>
          <cell r="C136" t="str">
            <v>Activo</v>
          </cell>
          <cell r="D136" t="str">
            <v>PIN820308EL9</v>
          </cell>
          <cell r="E136" t="str">
            <v/>
          </cell>
          <cell r="F136" t="str">
            <v/>
          </cell>
          <cell r="G136" t="str">
            <v>Proveedor Nacional</v>
          </cell>
          <cell r="H136" t="str">
            <v/>
          </cell>
        </row>
        <row r="137">
          <cell r="B137" t="str">
            <v>WEWOW SA DE CV</v>
          </cell>
          <cell r="C137" t="str">
            <v>Activo</v>
          </cell>
          <cell r="D137" t="str">
            <v>WEW160217DEA</v>
          </cell>
          <cell r="E137" t="str">
            <v>BLVD. HIDALGO 465 INTERIOR 0 BELLA VISTA</v>
          </cell>
          <cell r="F137" t="str">
            <v>Reynosa TAMAULIPAS</v>
          </cell>
          <cell r="G137" t="str">
            <v>Proveedor Nacional</v>
          </cell>
          <cell r="H137" t="str">
            <v>88600</v>
          </cell>
        </row>
        <row r="138">
          <cell r="B138" t="str">
            <v>GLORIA GUADALUPE GARZA PEREZ</v>
          </cell>
          <cell r="C138" t="str">
            <v>Activo</v>
          </cell>
          <cell r="D138" t="str">
            <v>GAPG6807049N0</v>
          </cell>
          <cell r="E138" t="str">
            <v/>
          </cell>
          <cell r="F138" t="str">
            <v/>
          </cell>
          <cell r="G138" t="str">
            <v>Proveedor Nacional</v>
          </cell>
          <cell r="H138" t="str">
            <v/>
          </cell>
        </row>
        <row r="139">
          <cell r="B139" t="str">
            <v>PARAISO PERISUR SA DE CV</v>
          </cell>
          <cell r="C139" t="str">
            <v>Activo</v>
          </cell>
          <cell r="D139" t="str">
            <v>PPE860612QN3</v>
          </cell>
          <cell r="E139" t="str">
            <v/>
          </cell>
          <cell r="F139" t="str">
            <v/>
          </cell>
          <cell r="G139" t="str">
            <v>Proveedor Nacional</v>
          </cell>
          <cell r="H139" t="str">
            <v/>
          </cell>
        </row>
        <row r="140">
          <cell r="B140" t="str">
            <v>INMOBILIARIA 3 PONIENTE SA DE CV</v>
          </cell>
          <cell r="C140" t="str">
            <v>Activo</v>
          </cell>
          <cell r="D140" t="str">
            <v>ITP010830MF9</v>
          </cell>
          <cell r="E140" t="str">
            <v>CALLE 5 SUR 105 CENTRO</v>
          </cell>
          <cell r="F140" t="str">
            <v>Puebla PUEBLA</v>
          </cell>
          <cell r="G140" t="str">
            <v>Proveedor Nacional</v>
          </cell>
          <cell r="H140" t="str">
            <v>72000</v>
          </cell>
        </row>
        <row r="141">
          <cell r="B141" t="str">
            <v>ESPECTACULOS GAGA SA DE CV</v>
          </cell>
          <cell r="C141" t="str">
            <v>Activo</v>
          </cell>
          <cell r="D141" t="str">
            <v>EGA130405AT8</v>
          </cell>
          <cell r="E141" t="str">
            <v/>
          </cell>
          <cell r="F141" t="str">
            <v/>
          </cell>
          <cell r="G141" t="str">
            <v>Proveedor Nacional</v>
          </cell>
          <cell r="H141" t="str">
            <v/>
          </cell>
        </row>
        <row r="142">
          <cell r="B142" t="str">
            <v>SERVICIOS INTEGRADOS PAREDES GALLEGOS SA DE CV</v>
          </cell>
          <cell r="C142" t="str">
            <v>Activo</v>
          </cell>
          <cell r="D142" t="str">
            <v>SIP151209K1A</v>
          </cell>
          <cell r="E142" t="str">
            <v>VICENTE GUERRERO 3 BARRIO SAN ISIDRO</v>
          </cell>
          <cell r="F142" t="str">
            <v>Puebla PUEBLA</v>
          </cell>
          <cell r="G142" t="str">
            <v>Proveedor Nacional</v>
          </cell>
          <cell r="H142" t="str">
            <v>72660</v>
          </cell>
        </row>
        <row r="143">
          <cell r="B143" t="str">
            <v>SISTEMAS EMPRESARIALES DABO SA DE CV</v>
          </cell>
          <cell r="C143" t="str">
            <v>Activo</v>
          </cell>
          <cell r="D143" t="str">
            <v>SED881215J89</v>
          </cell>
          <cell r="E143" t="str">
            <v>AÑO DE JUAREZ 340 7-8 GRANJAS SAN ANTONIO</v>
          </cell>
          <cell r="F143" t="str">
            <v>Iztapalapa CIUDAD DE MEXICO</v>
          </cell>
          <cell r="G143" t="str">
            <v>Proveedor Nacional</v>
          </cell>
          <cell r="H143" t="str">
            <v>09070</v>
          </cell>
        </row>
        <row r="144">
          <cell r="B144" t="str">
            <v>CENTRO INTERNACIONAL DE NEGOCIOS MONTERREY AC</v>
          </cell>
          <cell r="C144" t="str">
            <v>Activo</v>
          </cell>
          <cell r="D144" t="str">
            <v>CIN8912264L5</v>
          </cell>
          <cell r="E144" t="str">
            <v>AV. FUNDIDORA 501 OBRERA</v>
          </cell>
          <cell r="F144" t="str">
            <v>Monterrey NUEVO LEON</v>
          </cell>
          <cell r="G144" t="str">
            <v>Proveedor Nacional</v>
          </cell>
          <cell r="H144" t="str">
            <v>64010</v>
          </cell>
        </row>
        <row r="145">
          <cell r="B145" t="str">
            <v>PARQUE FUNDIDORA</v>
          </cell>
          <cell r="C145" t="str">
            <v>Activo</v>
          </cell>
          <cell r="D145" t="str">
            <v>PFU0607107M7</v>
          </cell>
          <cell r="E145" t="str">
            <v/>
          </cell>
          <cell r="F145" t="str">
            <v/>
          </cell>
          <cell r="G145" t="str">
            <v>Proveedor Nacional</v>
          </cell>
          <cell r="H145" t="str">
            <v/>
          </cell>
        </row>
        <row r="146">
          <cell r="B146" t="str">
            <v>PROVEEDORA DE FOCOS SA DE CV</v>
          </cell>
          <cell r="C146" t="str">
            <v>Activo</v>
          </cell>
          <cell r="D146" t="str">
            <v>PFO6102033H5</v>
          </cell>
          <cell r="E146" t="str">
            <v>FCO I MADERO 814 PTE CENTRO</v>
          </cell>
          <cell r="F146" t="str">
            <v>Monterrey NUEVO LEON</v>
          </cell>
          <cell r="G146" t="str">
            <v>Proveedor Nacional</v>
          </cell>
          <cell r="H146" t="str">
            <v>64000</v>
          </cell>
        </row>
        <row r="147">
          <cell r="B147" t="str">
            <v>CADENA COMERCIAL OXXO SA DE CV</v>
          </cell>
          <cell r="C147" t="str">
            <v>Activo</v>
          </cell>
          <cell r="D147" t="str">
            <v>CCO8605231N4</v>
          </cell>
          <cell r="E147" t="str">
            <v/>
          </cell>
          <cell r="F147" t="str">
            <v/>
          </cell>
          <cell r="G147" t="str">
            <v>Proveedor Nacional</v>
          </cell>
          <cell r="H147" t="str">
            <v/>
          </cell>
        </row>
        <row r="148">
          <cell r="B148" t="str">
            <v>JOSE TORRES DE LA CRUZ</v>
          </cell>
          <cell r="C148" t="str">
            <v>Activo</v>
          </cell>
          <cell r="D148" t="str">
            <v>TOCJ390131K46</v>
          </cell>
          <cell r="E148" t="str">
            <v>ARAMBERRI OTE 302 CENTRO</v>
          </cell>
          <cell r="F148" t="str">
            <v>Monterrey NUEVO LEON</v>
          </cell>
          <cell r="G148" t="str">
            <v>Proveedor Nacional</v>
          </cell>
          <cell r="H148" t="str">
            <v>64000</v>
          </cell>
        </row>
        <row r="149">
          <cell r="B149" t="str">
            <v>MARIO ALBERTO GARZA SEPULVEDA</v>
          </cell>
          <cell r="C149" t="str">
            <v>Activo</v>
          </cell>
          <cell r="D149" t="str">
            <v>GASM600114173</v>
          </cell>
          <cell r="E149" t="str">
            <v>5a AVENIDA 619 JARDINES DE ANAHUAC 3er SECTOR</v>
          </cell>
          <cell r="F149" t="str">
            <v>San Nicolás de los Garza NUEVO LEON</v>
          </cell>
          <cell r="G149" t="str">
            <v>Proveedor Nacional</v>
          </cell>
          <cell r="H149" t="str">
            <v>66463</v>
          </cell>
        </row>
        <row r="150">
          <cell r="B150" t="str">
            <v>GRUPO POSADAS SAB DE CV</v>
          </cell>
          <cell r="C150" t="str">
            <v>Activo</v>
          </cell>
          <cell r="D150" t="str">
            <v>GPO920120440</v>
          </cell>
          <cell r="E150" t="str">
            <v>AV PROLONGACION DE LA REFORMA 1015 SANTA FE CUAJIMALPA</v>
          </cell>
          <cell r="F150" t="str">
            <v>Cuajimalpa de Morelos CIUDAD DE MEXICO</v>
          </cell>
          <cell r="G150" t="str">
            <v>Proveedor Nacional</v>
          </cell>
          <cell r="H150" t="str">
            <v>05348</v>
          </cell>
        </row>
        <row r="151">
          <cell r="B151" t="str">
            <v>GRUPO INDUSTRIAL SEGUMAK CONSULTORES SC</v>
          </cell>
          <cell r="C151" t="str">
            <v>Activo</v>
          </cell>
          <cell r="D151" t="str">
            <v>GIS030317T13</v>
          </cell>
          <cell r="E151" t="str">
            <v>5a AVENIDA 619 JARDINES DE ANAHUAC</v>
          </cell>
          <cell r="F151" t="str">
            <v>San Nicolás de los Garza NUEVO LEON</v>
          </cell>
          <cell r="G151" t="str">
            <v>Proveedor Nacional</v>
          </cell>
          <cell r="H151" t="str">
            <v>66463</v>
          </cell>
        </row>
        <row r="152">
          <cell r="B152" t="str">
            <v>CASTAM SA DE CV</v>
          </cell>
          <cell r="C152" t="str">
            <v>Activo</v>
          </cell>
          <cell r="D152" t="str">
            <v>CAS020301462</v>
          </cell>
          <cell r="E152" t="str">
            <v/>
          </cell>
          <cell r="F152" t="str">
            <v/>
          </cell>
          <cell r="G152" t="str">
            <v>Proveedor Nacional</v>
          </cell>
          <cell r="H152" t="str">
            <v/>
          </cell>
        </row>
        <row r="153">
          <cell r="B153" t="str">
            <v>ANGEL GARAY TESORERO</v>
          </cell>
          <cell r="C153" t="str">
            <v>Activo</v>
          </cell>
          <cell r="D153" t="str">
            <v>GATA661216EZ7</v>
          </cell>
          <cell r="E153" t="str">
            <v/>
          </cell>
          <cell r="F153" t="str">
            <v/>
          </cell>
          <cell r="G153" t="str">
            <v>Proveedor Nacional</v>
          </cell>
          <cell r="H153" t="str">
            <v/>
          </cell>
        </row>
        <row r="154">
          <cell r="B154" t="str">
            <v>OSCAR PORTILLO MORENO</v>
          </cell>
          <cell r="C154" t="str">
            <v>Activo</v>
          </cell>
          <cell r="D154" t="str">
            <v>POMO68061487A</v>
          </cell>
          <cell r="E154" t="str">
            <v/>
          </cell>
          <cell r="F154" t="str">
            <v/>
          </cell>
          <cell r="G154" t="str">
            <v>Proveedor Nacional</v>
          </cell>
          <cell r="H154" t="str">
            <v/>
          </cell>
        </row>
        <row r="155">
          <cell r="B155" t="str">
            <v>JORGE ROMO VILLEGAS</v>
          </cell>
          <cell r="C155" t="str">
            <v>Activo</v>
          </cell>
          <cell r="D155" t="str">
            <v>ROVJ5608308S8</v>
          </cell>
          <cell r="E155" t="str">
            <v/>
          </cell>
          <cell r="F155" t="str">
            <v/>
          </cell>
          <cell r="G155" t="str">
            <v>Proveedor Nacional</v>
          </cell>
          <cell r="H155" t="str">
            <v/>
          </cell>
        </row>
        <row r="156">
          <cell r="B156" t="str">
            <v>EMMANUEL JHOBANI AYALA ROSALES</v>
          </cell>
          <cell r="C156" t="str">
            <v>Activo</v>
          </cell>
          <cell r="D156" t="str">
            <v>AARE9003234M5</v>
          </cell>
          <cell r="E156" t="str">
            <v/>
          </cell>
          <cell r="F156" t="str">
            <v/>
          </cell>
          <cell r="G156" t="str">
            <v>Proveedor Nacional</v>
          </cell>
          <cell r="H156" t="str">
            <v/>
          </cell>
        </row>
        <row r="157">
          <cell r="B157" t="str">
            <v>OSCAR FRANCISCO MARTINEZ GOMEZ</v>
          </cell>
          <cell r="C157" t="str">
            <v>Activo</v>
          </cell>
          <cell r="D157" t="str">
            <v>MAGO890413KW1</v>
          </cell>
          <cell r="E157" t="str">
            <v/>
          </cell>
          <cell r="F157" t="str">
            <v/>
          </cell>
          <cell r="G157" t="str">
            <v>Proveedor Nacional</v>
          </cell>
          <cell r="H157" t="str">
            <v/>
          </cell>
        </row>
        <row r="158">
          <cell r="B158" t="str">
            <v>IVAN ISRAEL PAZ CAYETANO</v>
          </cell>
          <cell r="C158" t="str">
            <v>Activo</v>
          </cell>
          <cell r="D158" t="str">
            <v>PACI831005UM4</v>
          </cell>
          <cell r="E158" t="str">
            <v/>
          </cell>
          <cell r="F158" t="str">
            <v/>
          </cell>
          <cell r="G158" t="str">
            <v>Proveedor Nacional</v>
          </cell>
          <cell r="H158" t="str">
            <v/>
          </cell>
        </row>
        <row r="159">
          <cell r="B159" t="str">
            <v>ALEJANDRO HERNANDEZ SALAZAR</v>
          </cell>
          <cell r="C159" t="str">
            <v>Activo</v>
          </cell>
          <cell r="D159" t="str">
            <v>HESA7704247X1</v>
          </cell>
          <cell r="E159" t="str">
            <v/>
          </cell>
          <cell r="F159" t="str">
            <v/>
          </cell>
          <cell r="G159" t="str">
            <v>Proveedor Nacional</v>
          </cell>
          <cell r="H159" t="str">
            <v/>
          </cell>
        </row>
        <row r="160">
          <cell r="B160" t="str">
            <v>SALUTE SAPI DE CV</v>
          </cell>
          <cell r="C160" t="str">
            <v>Activo</v>
          </cell>
          <cell r="D160" t="str">
            <v>SAL010215BK9</v>
          </cell>
          <cell r="E160" t="str">
            <v/>
          </cell>
          <cell r="F160" t="str">
            <v/>
          </cell>
          <cell r="G160" t="str">
            <v>Proveedor Nacional</v>
          </cell>
          <cell r="H160" t="str">
            <v/>
          </cell>
        </row>
        <row r="161">
          <cell r="B161" t="str">
            <v>AMORE DI MERRIER SA DE CV</v>
          </cell>
          <cell r="C161" t="str">
            <v>Activo</v>
          </cell>
          <cell r="D161" t="str">
            <v>ADM0903121C2</v>
          </cell>
          <cell r="E161" t="str">
            <v/>
          </cell>
          <cell r="F161" t="str">
            <v/>
          </cell>
          <cell r="G161" t="str">
            <v>Proveedor Nacional</v>
          </cell>
          <cell r="H161" t="str">
            <v/>
          </cell>
        </row>
        <row r="162">
          <cell r="B162" t="str">
            <v>RESTAURANT LOS PANCHOS SA</v>
          </cell>
          <cell r="C162" t="str">
            <v>Activo</v>
          </cell>
          <cell r="D162" t="str">
            <v>RPA820423SUA</v>
          </cell>
          <cell r="E162" t="str">
            <v/>
          </cell>
          <cell r="F162" t="str">
            <v/>
          </cell>
          <cell r="G162" t="str">
            <v>Proveedor Nacional</v>
          </cell>
          <cell r="H162" t="str">
            <v/>
          </cell>
        </row>
        <row r="163">
          <cell r="B163" t="str">
            <v>TOTSA SA DE CV</v>
          </cell>
          <cell r="C163" t="str">
            <v>Activo</v>
          </cell>
          <cell r="D163" t="str">
            <v>TOT940625CVA</v>
          </cell>
          <cell r="E163" t="str">
            <v/>
          </cell>
          <cell r="F163" t="str">
            <v/>
          </cell>
          <cell r="G163" t="str">
            <v>Proveedor Nacional</v>
          </cell>
          <cell r="H163" t="str">
            <v/>
          </cell>
        </row>
        <row r="164">
          <cell r="B164" t="str">
            <v>ANA KAREN RUIZ BORREGO</v>
          </cell>
          <cell r="C164" t="str">
            <v>Activo</v>
          </cell>
          <cell r="D164" t="str">
            <v>RUBA9310156S7</v>
          </cell>
          <cell r="E164" t="str">
            <v/>
          </cell>
          <cell r="F164" t="str">
            <v/>
          </cell>
          <cell r="G164" t="str">
            <v>Beneficiario</v>
          </cell>
          <cell r="H164" t="str">
            <v/>
          </cell>
        </row>
        <row r="165">
          <cell r="B165" t="str">
            <v>TRANSPORTACION TERRESTRE NUEVA IMAGEN AC</v>
          </cell>
          <cell r="C165" t="str">
            <v>Activo</v>
          </cell>
          <cell r="D165" t="str">
            <v>TTN08072242A</v>
          </cell>
          <cell r="E165" t="str">
            <v/>
          </cell>
          <cell r="F165" t="str">
            <v/>
          </cell>
          <cell r="G165" t="str">
            <v>Proveedor Nacional</v>
          </cell>
          <cell r="H165" t="str">
            <v/>
          </cell>
        </row>
        <row r="166">
          <cell r="B166" t="str">
            <v>CAFE SIRENA S DE RL DE CV</v>
          </cell>
          <cell r="C166" t="str">
            <v>Activo</v>
          </cell>
          <cell r="D166" t="str">
            <v>CSI020226MV4</v>
          </cell>
          <cell r="E166" t="str">
            <v/>
          </cell>
          <cell r="F166" t="str">
            <v/>
          </cell>
          <cell r="G166" t="str">
            <v>Proveedor Nacional</v>
          </cell>
          <cell r="H166" t="str">
            <v/>
          </cell>
        </row>
        <row r="167">
          <cell r="B167" t="str">
            <v>NUEVA WALMART DE MEXICO S DE RL DE CV</v>
          </cell>
          <cell r="C167" t="str">
            <v>Activo</v>
          </cell>
          <cell r="D167" t="str">
            <v>NWM9709244W4</v>
          </cell>
          <cell r="E167" t="str">
            <v/>
          </cell>
          <cell r="F167" t="str">
            <v/>
          </cell>
          <cell r="G167" t="str">
            <v>Proveedor Nacional</v>
          </cell>
          <cell r="H167" t="str">
            <v/>
          </cell>
        </row>
        <row r="168">
          <cell r="B168" t="str">
            <v>SARAY CRUZ BARBOSA</v>
          </cell>
          <cell r="C168" t="str">
            <v>Activo</v>
          </cell>
          <cell r="D168" t="str">
            <v>CUBS900812245</v>
          </cell>
          <cell r="E168" t="str">
            <v/>
          </cell>
          <cell r="F168" t="str">
            <v/>
          </cell>
          <cell r="G168" t="str">
            <v>Beneficiario</v>
          </cell>
          <cell r="H168" t="str">
            <v/>
          </cell>
        </row>
        <row r="169">
          <cell r="B169" t="str">
            <v>JUAN CASTAÑEDA ADAME</v>
          </cell>
          <cell r="C169" t="str">
            <v>Activo</v>
          </cell>
          <cell r="D169" t="str">
            <v>CAAJ621210D22</v>
          </cell>
          <cell r="E169" t="str">
            <v/>
          </cell>
          <cell r="F169" t="str">
            <v/>
          </cell>
          <cell r="G169" t="str">
            <v>Proveedor Nacional</v>
          </cell>
          <cell r="H169" t="str">
            <v/>
          </cell>
        </row>
        <row r="170">
          <cell r="B170" t="str">
            <v>MUSEO DE HISTORIA MEXICANA</v>
          </cell>
          <cell r="C170" t="str">
            <v>Activo</v>
          </cell>
          <cell r="D170" t="str">
            <v>MHM9408017K8</v>
          </cell>
          <cell r="E170" t="str">
            <v/>
          </cell>
          <cell r="F170" t="str">
            <v/>
          </cell>
          <cell r="G170" t="str">
            <v>Proveedor Nacional</v>
          </cell>
          <cell r="H170" t="str">
            <v/>
          </cell>
        </row>
        <row r="171">
          <cell r="B171" t="str">
            <v>C1 ALEMANA SA DE CV</v>
          </cell>
          <cell r="C171" t="str">
            <v>Activo</v>
          </cell>
          <cell r="D171" t="str">
            <v>CUA021025AX4</v>
          </cell>
          <cell r="E171" t="str">
            <v/>
          </cell>
          <cell r="F171" t="str">
            <v/>
          </cell>
          <cell r="G171" t="str">
            <v>Proveedor Nacional</v>
          </cell>
          <cell r="H171" t="str">
            <v/>
          </cell>
        </row>
        <row r="172">
          <cell r="B172" t="str">
            <v>VIAJES PERLA SA DE CV</v>
          </cell>
          <cell r="C172" t="str">
            <v>Activo</v>
          </cell>
          <cell r="D172" t="str">
            <v>VPE790702998</v>
          </cell>
          <cell r="E172" t="str">
            <v/>
          </cell>
          <cell r="F172" t="str">
            <v/>
          </cell>
          <cell r="G172" t="str">
            <v>Proveedor Nacional</v>
          </cell>
          <cell r="H172" t="str">
            <v/>
          </cell>
        </row>
        <row r="173">
          <cell r="B173" t="str">
            <v>IMPRESOS SIFER SA DE CV</v>
          </cell>
          <cell r="C173" t="str">
            <v>Activo</v>
          </cell>
          <cell r="D173" t="str">
            <v>ISI790219P95</v>
          </cell>
          <cell r="E173" t="str">
            <v/>
          </cell>
          <cell r="F173" t="str">
            <v/>
          </cell>
          <cell r="G173" t="str">
            <v>Proveedor Nacional</v>
          </cell>
          <cell r="H173" t="str">
            <v/>
          </cell>
        </row>
        <row r="174">
          <cell r="B174" t="str">
            <v>SERGIO ARMIJO HERNANDEZ</v>
          </cell>
          <cell r="C174" t="str">
            <v>Activo</v>
          </cell>
          <cell r="D174" t="str">
            <v>AIHS820315DC6</v>
          </cell>
          <cell r="E174" t="str">
            <v/>
          </cell>
          <cell r="F174" t="str">
            <v/>
          </cell>
          <cell r="G174" t="str">
            <v>Proveedor Nacional</v>
          </cell>
          <cell r="H174" t="str">
            <v/>
          </cell>
        </row>
        <row r="175">
          <cell r="B175" t="str">
            <v>dinamica ferretera sa de cv</v>
          </cell>
          <cell r="C175" t="str">
            <v>Activo</v>
          </cell>
          <cell r="D175" t="str">
            <v>DFE030819NU2</v>
          </cell>
          <cell r="E175" t="str">
            <v>AV CHURUBUSCO 1600 PARQUE INDUSTRIAL REGIOMONTANO</v>
          </cell>
          <cell r="F175" t="str">
            <v>Monterrey NUEVO LEON</v>
          </cell>
          <cell r="G175" t="str">
            <v>Proveedor Nacional</v>
          </cell>
          <cell r="H175" t="str">
            <v>64540</v>
          </cell>
        </row>
        <row r="176">
          <cell r="B176" t="str">
            <v>RAUL SANCHO MARTINEZ</v>
          </cell>
          <cell r="C176" t="str">
            <v>Activo</v>
          </cell>
          <cell r="D176" t="str">
            <v>SAMR691028FL6</v>
          </cell>
          <cell r="E176" t="str">
            <v/>
          </cell>
          <cell r="F176" t="str">
            <v/>
          </cell>
          <cell r="G176" t="str">
            <v>Proveedor Nacional</v>
          </cell>
          <cell r="H176" t="str">
            <v/>
          </cell>
        </row>
        <row r="177">
          <cell r="B177" t="str">
            <v>SALVADOR IRACHETA RIVERA</v>
          </cell>
          <cell r="C177" t="str">
            <v>Activo</v>
          </cell>
          <cell r="D177" t="str">
            <v>IARS4903186W0</v>
          </cell>
          <cell r="E177" t="str">
            <v/>
          </cell>
          <cell r="F177" t="str">
            <v/>
          </cell>
          <cell r="G177" t="str">
            <v>Proveedor Nacional</v>
          </cell>
          <cell r="H177" t="str">
            <v/>
          </cell>
        </row>
        <row r="178">
          <cell r="B178" t="str">
            <v>BACKSTAGE SA DE CV</v>
          </cell>
          <cell r="C178" t="str">
            <v>Activo</v>
          </cell>
          <cell r="D178" t="str">
            <v>BAC011116DJ9</v>
          </cell>
          <cell r="E178" t="str">
            <v/>
          </cell>
          <cell r="F178" t="str">
            <v/>
          </cell>
          <cell r="G178" t="str">
            <v>Proveedor Nacional</v>
          </cell>
          <cell r="H178" t="str">
            <v/>
          </cell>
        </row>
        <row r="179">
          <cell r="B179" t="str">
            <v>ACTIVIDADES PROFESIONALES INTEGRADAS SA DE CV</v>
          </cell>
          <cell r="C179" t="str">
            <v>Activo</v>
          </cell>
          <cell r="D179" t="str">
            <v>API970314PH9</v>
          </cell>
          <cell r="E179" t="str">
            <v/>
          </cell>
          <cell r="F179" t="str">
            <v/>
          </cell>
          <cell r="G179" t="str">
            <v>Proveedor Nacional</v>
          </cell>
          <cell r="H179" t="str">
            <v/>
          </cell>
        </row>
        <row r="180">
          <cell r="B180" t="str">
            <v>VALOR AUTOMOTRIZ S DE RL DE CV</v>
          </cell>
          <cell r="C180" t="str">
            <v>Activo</v>
          </cell>
          <cell r="D180" t="str">
            <v>VMT060106JC7</v>
          </cell>
          <cell r="E180" t="str">
            <v/>
          </cell>
          <cell r="F180" t="str">
            <v/>
          </cell>
          <cell r="G180" t="str">
            <v>Proveedor Nacional</v>
          </cell>
          <cell r="H180" t="str">
            <v/>
          </cell>
        </row>
        <row r="181">
          <cell r="B181" t="str">
            <v>AUTOPOLIS LINDA VISTA SA DE CV</v>
          </cell>
          <cell r="C181" t="str">
            <v>Activo</v>
          </cell>
          <cell r="D181" t="str">
            <v>ALI140306M50</v>
          </cell>
          <cell r="E181" t="str">
            <v/>
          </cell>
          <cell r="F181" t="str">
            <v/>
          </cell>
          <cell r="G181" t="str">
            <v>Proveedor Nacional</v>
          </cell>
          <cell r="H181" t="str">
            <v/>
          </cell>
        </row>
        <row r="182">
          <cell r="B182" t="str">
            <v>SUPERMERCADOS INTERNACIONALES HEB SA DE CV</v>
          </cell>
          <cell r="C182" t="str">
            <v>Activo</v>
          </cell>
          <cell r="D182" t="str">
            <v>SIH9511279T7</v>
          </cell>
          <cell r="E182" t="str">
            <v/>
          </cell>
          <cell r="F182" t="str">
            <v/>
          </cell>
          <cell r="G182" t="str">
            <v>Proveedor Nacional</v>
          </cell>
          <cell r="H182" t="str">
            <v/>
          </cell>
        </row>
        <row r="183">
          <cell r="B183" t="str">
            <v>UNIVERSIDAD AUTONOMA DE NUEVO LEON</v>
          </cell>
          <cell r="C183" t="str">
            <v>Activo</v>
          </cell>
          <cell r="D183" t="str">
            <v>UAN691125MK2</v>
          </cell>
          <cell r="E183" t="str">
            <v/>
          </cell>
          <cell r="F183" t="str">
            <v/>
          </cell>
          <cell r="G183" t="str">
            <v>Proveedor Nacional</v>
          </cell>
          <cell r="H183" t="str">
            <v/>
          </cell>
        </row>
        <row r="184">
          <cell r="B184" t="str">
            <v>NUGA SYS SA DE CV</v>
          </cell>
          <cell r="C184" t="str">
            <v>Activo</v>
          </cell>
          <cell r="D184" t="str">
            <v>NSY9808311I6</v>
          </cell>
          <cell r="E184" t="str">
            <v/>
          </cell>
          <cell r="F184" t="str">
            <v/>
          </cell>
          <cell r="G184" t="str">
            <v>Proveedor Nacional</v>
          </cell>
          <cell r="H184" t="str">
            <v/>
          </cell>
        </row>
        <row r="185">
          <cell r="B185" t="str">
            <v>CONSULTORIA INTEGRAL DE INFORMATICA SA DE CV</v>
          </cell>
          <cell r="C185" t="str">
            <v>Activo</v>
          </cell>
          <cell r="D185" t="str">
            <v>CII910918NSA</v>
          </cell>
          <cell r="E185" t="str">
            <v/>
          </cell>
          <cell r="F185" t="str">
            <v/>
          </cell>
          <cell r="G185" t="str">
            <v>Proveedor Nacional</v>
          </cell>
          <cell r="H185" t="str">
            <v/>
          </cell>
        </row>
        <row r="186">
          <cell r="B186" t="str">
            <v>PAULO CESAR LUGO RINCON</v>
          </cell>
          <cell r="C186" t="str">
            <v>Activo</v>
          </cell>
          <cell r="D186" t="str">
            <v>LURP800730KS3</v>
          </cell>
          <cell r="E186" t="str">
            <v>Mariano Escobedo 637 Colonia Centro Monterrey Nuevo León</v>
          </cell>
          <cell r="F186" t="str">
            <v>Monterrey NUEVO LEON</v>
          </cell>
          <cell r="G186" t="str">
            <v>Beneficiario</v>
          </cell>
          <cell r="H186"/>
        </row>
        <row r="187">
          <cell r="B187" t="str">
            <v>SERVICIOS DIGIREY SA DE CV</v>
          </cell>
          <cell r="C187" t="str">
            <v>Activo</v>
          </cell>
          <cell r="D187" t="str">
            <v>SDI091126TDA</v>
          </cell>
          <cell r="E187" t="str">
            <v>ALVARO OBREGON NTE 1417 COLONIA TERMINAL</v>
          </cell>
          <cell r="F187" t="str">
            <v>MONTERREY NUEVO LEON</v>
          </cell>
          <cell r="G187" t="str">
            <v>Proveedor Nacional</v>
          </cell>
          <cell r="H187">
            <v>64580</v>
          </cell>
        </row>
        <row r="188">
          <cell r="B188" t="str">
            <v>GOSSLER SC</v>
          </cell>
          <cell r="C188" t="str">
            <v>Activo</v>
          </cell>
          <cell r="D188" t="str">
            <v>GOS830601GE2</v>
          </cell>
          <cell r="E188" t="str">
            <v xml:space="preserve">JOSE CLEMENTE OROZCO 335 VALLE ORIENTE </v>
          </cell>
          <cell r="F188" t="str">
            <v>Monterrey NUEVO LEON</v>
          </cell>
          <cell r="G188" t="str">
            <v>Proveedor Nacional</v>
          </cell>
          <cell r="H188">
            <v>66278</v>
          </cell>
        </row>
        <row r="189">
          <cell r="B189" t="str">
            <v>RADIO MOVIL DIPSA SA DE CV</v>
          </cell>
          <cell r="C189" t="str">
            <v>Activo</v>
          </cell>
          <cell r="D189"/>
          <cell r="E189"/>
          <cell r="F189"/>
          <cell r="G189"/>
          <cell r="H189"/>
        </row>
        <row r="190">
          <cell r="B190" t="str">
            <v>JUNIOR FOODS SA DE CV</v>
          </cell>
          <cell r="C190" t="str">
            <v>Activo</v>
          </cell>
          <cell r="D190" t="str">
            <v>JFO901024SX4</v>
          </cell>
          <cell r="E190"/>
          <cell r="G190" t="str">
            <v>Proveedor Nacional</v>
          </cell>
        </row>
        <row r="191">
          <cell r="B191" t="str">
            <v>MILTON OZIEL LOPEZ RIVERA</v>
          </cell>
          <cell r="C191" t="str">
            <v>Activo</v>
          </cell>
          <cell r="D191" t="str">
            <v>LORM770405BV3</v>
          </cell>
          <cell r="E191"/>
          <cell r="G191" t="str">
            <v>Proveedor Nacional</v>
          </cell>
        </row>
        <row r="192">
          <cell r="B192" t="str">
            <v>DIINSEL SA DE CV</v>
          </cell>
          <cell r="C192" t="str">
            <v>Activo</v>
          </cell>
          <cell r="D192" t="str">
            <v>DII010917T77</v>
          </cell>
          <cell r="E192"/>
          <cell r="G192" t="str">
            <v>Proveedor Nacional</v>
          </cell>
        </row>
        <row r="193">
          <cell r="B193" t="str">
            <v>DANIEL GERARDO LARA GARCIA</v>
          </cell>
          <cell r="C193" t="str">
            <v>Activo</v>
          </cell>
          <cell r="D193" t="str">
            <v>LAGD920824K21</v>
          </cell>
          <cell r="E193" t="str">
            <v>Mariano Escobedo 637 Colonia Centro Monterrey Nuevo León</v>
          </cell>
          <cell r="F193" t="str">
            <v>Monterrey NUEVO LEON</v>
          </cell>
          <cell r="G193" t="str">
            <v>Beneficiario</v>
          </cell>
        </row>
        <row r="194">
          <cell r="B194" t="str">
            <v>OSCAR ARANDA DE LA GARZA</v>
          </cell>
          <cell r="C194" t="str">
            <v>Activo</v>
          </cell>
          <cell r="D194" t="str">
            <v>AAGO8907311FA</v>
          </cell>
          <cell r="E194" t="str">
            <v>Mariano Escobedo 637 Colonia Centro Monterrey Nuevo León</v>
          </cell>
          <cell r="F194" t="str">
            <v>Monterrey NUEVO LEON</v>
          </cell>
          <cell r="G194" t="str">
            <v>Beneficiario</v>
          </cell>
          <cell r="H194"/>
        </row>
        <row r="195">
          <cell r="B195" t="str">
            <v>GLOBAL ACTUARIAL SERVICES SC</v>
          </cell>
          <cell r="C195" t="str">
            <v>Activo</v>
          </cell>
          <cell r="D195" t="str">
            <v>GAS030522R54</v>
          </cell>
          <cell r="E195" t="str">
            <v>DIAGONAL PATRIOTISMO 1 PISO 6 CONDESA</v>
          </cell>
          <cell r="F195" t="str">
            <v>CUAHUTEMOC CIUDAD DE MEXICO</v>
          </cell>
          <cell r="G195" t="str">
            <v>Proveedor Nacional</v>
          </cell>
          <cell r="H195" t="str">
            <v>06140</v>
          </cell>
        </row>
        <row r="196">
          <cell r="B196" t="str">
            <v>TECNOLOGIA EN QUIROFANOS SA DE CV</v>
          </cell>
          <cell r="C196" t="str">
            <v>Activo</v>
          </cell>
          <cell r="D196" t="str">
            <v>TQU110216FL2</v>
          </cell>
          <cell r="E196"/>
          <cell r="G196" t="str">
            <v>Proveedor Nacional</v>
          </cell>
        </row>
        <row r="197">
          <cell r="B197" t="str">
            <v>TELEFONOS DE MEXICO SAB DE CV</v>
          </cell>
          <cell r="C197" t="str">
            <v>Activo</v>
          </cell>
          <cell r="D197" t="str">
            <v>TME840315KT6</v>
          </cell>
          <cell r="E197"/>
          <cell r="G197" t="str">
            <v>Proveedor Nacional</v>
          </cell>
        </row>
        <row r="198">
          <cell r="B198" t="str">
            <v>ELECTRONICA GARZA SADA SA DE CV</v>
          </cell>
          <cell r="C198" t="str">
            <v>Activo</v>
          </cell>
          <cell r="D198" t="str">
            <v>EGS050627V14</v>
          </cell>
          <cell r="E198"/>
          <cell r="G198" t="str">
            <v>Proveedor Nacional</v>
          </cell>
        </row>
        <row r="199">
          <cell r="B199" t="str">
            <v>IDESK MEXICO SA DE CV</v>
          </cell>
          <cell r="C199" t="str">
            <v>Activo</v>
          </cell>
          <cell r="D199" t="str">
            <v>IME161104UL9</v>
          </cell>
          <cell r="E199"/>
          <cell r="G199" t="str">
            <v>Proveedor Nacional</v>
          </cell>
        </row>
        <row r="200">
          <cell r="B200" t="str">
            <v>PRIMERO SEGUROS SA DE CV</v>
          </cell>
          <cell r="C200" t="str">
            <v>Activo</v>
          </cell>
          <cell r="D200" t="str">
            <v>PSE060223ITA</v>
          </cell>
          <cell r="E200"/>
          <cell r="G200" t="str">
            <v>Proveedor Nacional</v>
          </cell>
        </row>
        <row r="201">
          <cell r="B201" t="str">
            <v>MARICARMEN GARCIA AVILA</v>
          </cell>
          <cell r="C201" t="str">
            <v>Activo</v>
          </cell>
          <cell r="D201" t="str">
            <v>GAAM650803</v>
          </cell>
          <cell r="E201"/>
          <cell r="G201" t="str">
            <v>Proveedor Nacional</v>
          </cell>
        </row>
        <row r="202">
          <cell r="B202" t="str">
            <v>A&amp;A AGRAZ CONSULTORES SC</v>
          </cell>
          <cell r="C202" t="str">
            <v>Activo</v>
          </cell>
          <cell r="D202" t="str">
            <v>AAC060301FE5</v>
          </cell>
          <cell r="E202"/>
          <cell r="G202" t="str">
            <v>Proveedor Nacional</v>
          </cell>
        </row>
        <row r="203">
          <cell r="B203" t="str">
            <v>VILLAUTO MONTERREY SA DE CV</v>
          </cell>
          <cell r="C203" t="str">
            <v>Activo</v>
          </cell>
          <cell r="D203" t="str">
            <v>VMO901207DZA</v>
          </cell>
          <cell r="E203"/>
          <cell r="G203" t="str">
            <v>Proveedor Nacional</v>
          </cell>
        </row>
        <row r="204">
          <cell r="B204" t="str">
            <v>JOSE EDGAR GONGORA MARTINEZ</v>
          </cell>
          <cell r="C204" t="str">
            <v>Activo</v>
          </cell>
          <cell r="D204" t="str">
            <v>GOME651217R37</v>
          </cell>
          <cell r="E204"/>
          <cell r="G204" t="str">
            <v>Proveedor Nacional</v>
          </cell>
        </row>
        <row r="205">
          <cell r="B205" t="str">
            <v>LUZ MARIA GARZA MOSQUEDA</v>
          </cell>
          <cell r="C205" t="str">
            <v>Activo</v>
          </cell>
          <cell r="D205" t="str">
            <v>GAML760824AP9</v>
          </cell>
          <cell r="E205"/>
          <cell r="G205" t="str">
            <v>Proveedor Nacional</v>
          </cell>
        </row>
        <row r="206">
          <cell r="B206" t="str">
            <v>ENVASADORAS DE AGUAS EN MEXICO S DE RL DE CV</v>
          </cell>
          <cell r="C206" t="str">
            <v>Activo</v>
          </cell>
          <cell r="D206"/>
          <cell r="E206"/>
          <cell r="F206"/>
          <cell r="G206"/>
          <cell r="H206"/>
        </row>
        <row r="207">
          <cell r="B207" t="str">
            <v>JUAN ROBERTO SALAS GARCIA</v>
          </cell>
          <cell r="C207" t="str">
            <v>Activo</v>
          </cell>
          <cell r="D207" t="str">
            <v>SAGJ780516D79</v>
          </cell>
          <cell r="E207"/>
          <cell r="G207" t="str">
            <v>Proveedor Nacional</v>
          </cell>
        </row>
        <row r="208">
          <cell r="B208" t="str">
            <v>JUAN ENRIQUE GONZALEZ CHAPA</v>
          </cell>
          <cell r="C208" t="str">
            <v>Activo</v>
          </cell>
          <cell r="D208" t="str">
            <v>GOCJ410131QJ5</v>
          </cell>
          <cell r="E208"/>
          <cell r="G208" t="str">
            <v>Proveedor Nacional</v>
          </cell>
        </row>
        <row r="209">
          <cell r="B209" t="str">
            <v>FONDO NACIONAL DE INFRAESTRUCTURA</v>
          </cell>
          <cell r="C209" t="str">
            <v>Activo</v>
          </cell>
          <cell r="D209"/>
          <cell r="E209"/>
          <cell r="F209"/>
          <cell r="G209" t="str">
            <v>Proveedor Nacional</v>
          </cell>
          <cell r="H209"/>
        </row>
        <row r="210">
          <cell r="B210" t="str">
            <v>CONCESIONARI MONTERREY NUEVO LAREDO SA DE CV</v>
          </cell>
          <cell r="C210" t="str">
            <v>Activo</v>
          </cell>
          <cell r="D210" t="str">
            <v>CMN170517RA2</v>
          </cell>
          <cell r="E210"/>
          <cell r="G210" t="str">
            <v>Proveedor Nacional</v>
          </cell>
        </row>
        <row r="211">
          <cell r="B211" t="str">
            <v>RESTAURANTE GARCIA G DE CIENEGA DE FLORES SA DE CV</v>
          </cell>
          <cell r="C211" t="str">
            <v>Activo</v>
          </cell>
          <cell r="D211" t="str">
            <v>RGG910220966</v>
          </cell>
          <cell r="E211"/>
          <cell r="G211" t="str">
            <v>Proveedor Nacional</v>
          </cell>
        </row>
        <row r="212">
          <cell r="B212" t="str">
            <v>INSTITUTO TECNOLOGICO Y DE ESTUDIOS SUPERIORES DE MONTERREY</v>
          </cell>
          <cell r="C212" t="str">
            <v>Activo</v>
          </cell>
          <cell r="D212" t="str">
            <v>ITE430714KI0</v>
          </cell>
          <cell r="E212"/>
          <cell r="G212" t="str">
            <v>Proveedor Nacional</v>
          </cell>
        </row>
        <row r="213">
          <cell r="B213" t="str">
            <v>GRUPO NACIONAL DE AVALUOS Y SERVICIOS SA DE CV</v>
          </cell>
          <cell r="C213" t="str">
            <v>Activo</v>
          </cell>
          <cell r="D213" t="str">
            <v>GNA9701201N4</v>
          </cell>
          <cell r="E213"/>
          <cell r="G213" t="str">
            <v>Proveedor Nacional</v>
          </cell>
        </row>
        <row r="214">
          <cell r="B214" t="str">
            <v>ALEJANDRO FEDERICO GONZALEZ MONTEMAYOR</v>
          </cell>
          <cell r="C214" t="str">
            <v>Activo</v>
          </cell>
          <cell r="D214" t="str">
            <v>GOMA810531UP9</v>
          </cell>
          <cell r="E214" t="str">
            <v>OCTAVIO 3322 COLONIA CAMINO REAL</v>
          </cell>
          <cell r="F214" t="str">
            <v>Guadalupe NUEVO LEON</v>
          </cell>
          <cell r="G214" t="str">
            <v>Proveedor Nacional</v>
          </cell>
          <cell r="H214">
            <v>67170</v>
          </cell>
        </row>
        <row r="215">
          <cell r="B215" t="str">
            <v>MY MOTTION S DE RL DE CV</v>
          </cell>
          <cell r="C215" t="str">
            <v>Activo</v>
          </cell>
          <cell r="D215" t="str">
            <v>MMO1612075F0</v>
          </cell>
          <cell r="E215" t="str">
            <v>AVENIDA REVOLUCION 2703 INTERIOR 210 LADRILLERA</v>
          </cell>
          <cell r="F215" t="str">
            <v>Monterrey NUEVO LEON</v>
          </cell>
          <cell r="G215" t="str">
            <v>Proveedor Nacional</v>
          </cell>
          <cell r="H215">
            <v>64830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2"/>
      <sheetName val="POLIZAS"/>
      <sheetName val="contratos2021"/>
      <sheetName val="BD PROVEED"/>
      <sheetName val="ABRIL"/>
      <sheetName val="claves"/>
    </sheetNames>
    <sheetDataSet>
      <sheetData sheetId="0">
        <row r="2">
          <cell r="I2">
            <v>63600</v>
          </cell>
        </row>
        <row r="3">
          <cell r="I3">
            <v>63600</v>
          </cell>
        </row>
        <row r="4">
          <cell r="I4">
            <v>84376</v>
          </cell>
        </row>
        <row r="5">
          <cell r="I5">
            <v>3132</v>
          </cell>
        </row>
        <row r="6">
          <cell r="I6">
            <v>11420.2</v>
          </cell>
        </row>
        <row r="7">
          <cell r="I7">
            <v>10588.48</v>
          </cell>
        </row>
        <row r="8">
          <cell r="I8">
            <v>7823</v>
          </cell>
        </row>
        <row r="9">
          <cell r="I9">
            <v>10000</v>
          </cell>
        </row>
        <row r="10">
          <cell r="I10">
            <v>3359</v>
          </cell>
        </row>
        <row r="11">
          <cell r="I11">
            <v>2638.42</v>
          </cell>
        </row>
        <row r="12">
          <cell r="I12">
            <v>1276</v>
          </cell>
        </row>
        <row r="13">
          <cell r="I13">
            <v>208.8</v>
          </cell>
        </row>
        <row r="14">
          <cell r="I14">
            <v>55.68</v>
          </cell>
        </row>
        <row r="15">
          <cell r="I15">
            <v>232</v>
          </cell>
        </row>
      </sheetData>
      <sheetData sheetId="1"/>
      <sheetData sheetId="2">
        <row r="1">
          <cell r="A1" t="str">
            <v>PRESTADOR</v>
          </cell>
          <cell r="B1" t="str">
            <v>No. CONT</v>
          </cell>
          <cell r="C1" t="str">
            <v>FECHA CONT</v>
          </cell>
          <cell r="D1" t="str">
            <v>CONTRATO SIN IVA</v>
          </cell>
          <cell r="E1" t="str">
            <v>CONTRATO CON IVA</v>
          </cell>
          <cell r="F1" t="str">
            <v>GARANTIA</v>
          </cell>
          <cell r="G1" t="str">
            <v>HIPERVINCULO CONTRATO VERSION PUBLICA</v>
          </cell>
          <cell r="H1" t="str">
            <v>INICIO</v>
          </cell>
          <cell r="I1" t="str">
            <v>TERMINO</v>
          </cell>
        </row>
        <row r="2">
          <cell r="A2" t="str">
            <v>CLEAN MASTER DEL NORTE SA DE CV</v>
          </cell>
          <cell r="B2" t="str">
            <v>DA/002/2021</v>
          </cell>
          <cell r="C2">
            <v>44202</v>
          </cell>
          <cell r="D2">
            <v>118140</v>
          </cell>
          <cell r="E2">
            <v>137042.4</v>
          </cell>
          <cell r="F2" t="str">
            <v>N/A</v>
          </cell>
          <cell r="G2" t="str">
            <v>https://www.seseanl.gob.mx/wp-content/uploads/Contrato-de-Prestación-de-Servicios-Clean-Master-del-Norte-S.A.-de-C.V..pdf</v>
          </cell>
          <cell r="H2">
            <v>44197</v>
          </cell>
          <cell r="I2">
            <v>44561</v>
          </cell>
        </row>
        <row r="3">
          <cell r="A3" t="str">
            <v>SERVICIOS DIGIREY SA DE CV</v>
          </cell>
          <cell r="B3" t="str">
            <v>DA/003/2021</v>
          </cell>
          <cell r="C3">
            <v>44202</v>
          </cell>
          <cell r="D3">
            <v>32400</v>
          </cell>
          <cell r="E3">
            <v>37584</v>
          </cell>
          <cell r="F3" t="str">
            <v>N/A</v>
          </cell>
          <cell r="G3" t="str">
            <v>https://www.seseanl.gob.mx/wp-content/uploads/Contrato-de-Arrendamiento-Servicios-Digirey-SA-CV.pdf</v>
          </cell>
          <cell r="H3">
            <v>44197</v>
          </cell>
          <cell r="I3">
            <v>44561</v>
          </cell>
        </row>
        <row r="4">
          <cell r="A4" t="str">
            <v>MARTHA LETICIA LEAL RODRIGUEZ</v>
          </cell>
          <cell r="B4" t="str">
            <v>DA/001/2021</v>
          </cell>
          <cell r="C4">
            <v>44207</v>
          </cell>
          <cell r="D4">
            <v>955200</v>
          </cell>
          <cell r="E4">
            <v>1108032</v>
          </cell>
          <cell r="F4" t="str">
            <v>N/A</v>
          </cell>
          <cell r="G4" t="str">
            <v>https://www.seseanl.gob.mx/wp-content/uploads/Contrato-de-Arrendamiento-de-inmueble-para-oficinas-SESEANL-2021.pdf</v>
          </cell>
          <cell r="H4">
            <v>44197</v>
          </cell>
          <cell r="I4">
            <v>44561</v>
          </cell>
        </row>
        <row r="5">
          <cell r="A5" t="str">
            <v>GOSSLER SC</v>
          </cell>
          <cell r="B5" t="str">
            <v>S/N</v>
          </cell>
          <cell r="C5">
            <v>43845</v>
          </cell>
          <cell r="D5">
            <v>38280</v>
          </cell>
          <cell r="E5">
            <v>44404.799999999996</v>
          </cell>
          <cell r="F5" t="str">
            <v>N/A</v>
          </cell>
          <cell r="G5" t="str">
            <v>https://www.seseanl.gob.mx/wp-content/uploads/Contrato-de-Prestación-de-Servicios-Despacho-externo-Auditoría-2020.pdf</v>
          </cell>
          <cell r="H5">
            <v>44211</v>
          </cell>
          <cell r="I5">
            <v>44301</v>
          </cell>
        </row>
        <row r="6">
          <cell r="A6" t="str">
            <v>DIEGO ARTURO TAMEZ GARZA</v>
          </cell>
          <cell r="B6" t="str">
            <v>S/N</v>
          </cell>
          <cell r="C6">
            <v>44202</v>
          </cell>
          <cell r="D6">
            <v>720000</v>
          </cell>
          <cell r="E6">
            <v>835200</v>
          </cell>
          <cell r="F6" t="str">
            <v>N/A</v>
          </cell>
          <cell r="G6" t="str">
            <v>https://www.seseanl.gob.mx/wp-content/uploads/Contrato-de-Prestación-de-Serv-Prof-CPC-Diego-Arturo-Támez-Garza-2021-VP.pdf</v>
          </cell>
          <cell r="H6">
            <v>44197</v>
          </cell>
          <cell r="I6">
            <v>44561</v>
          </cell>
        </row>
        <row r="7">
          <cell r="A7" t="str">
            <v>NORMA JUAREZ TREVIÑO</v>
          </cell>
          <cell r="B7" t="str">
            <v>S/N</v>
          </cell>
          <cell r="C7">
            <v>44202</v>
          </cell>
          <cell r="D7">
            <v>540000</v>
          </cell>
          <cell r="E7">
            <v>626400</v>
          </cell>
          <cell r="F7" t="str">
            <v>N/A</v>
          </cell>
          <cell r="G7" t="str">
            <v>https://www.seseanl.gob.mx/wp-content/uploads/Contrato-de-Prestación-de-Serv-Prof-CPC-Norma-Juárez-Treviño-2021-VP.pdf</v>
          </cell>
          <cell r="H7">
            <v>44197</v>
          </cell>
          <cell r="I7">
            <v>44469</v>
          </cell>
        </row>
        <row r="8">
          <cell r="A8" t="str">
            <v>CLAUDIA HILIANA MUJICA SANTIAGO</v>
          </cell>
          <cell r="B8"/>
          <cell r="C8"/>
          <cell r="D8"/>
          <cell r="E8">
            <v>0</v>
          </cell>
          <cell r="F8" t="str">
            <v>N/A</v>
          </cell>
          <cell r="G8"/>
          <cell r="H8"/>
          <cell r="I8"/>
        </row>
        <row r="9">
          <cell r="A9" t="str">
            <v>BANCA AFIRME SA</v>
          </cell>
          <cell r="B9">
            <v>3050591001</v>
          </cell>
          <cell r="C9">
            <v>43405</v>
          </cell>
          <cell r="D9" t="str">
            <v>N/A</v>
          </cell>
          <cell r="E9" t="str">
            <v>N/A</v>
          </cell>
          <cell r="F9" t="str">
            <v>N/A</v>
          </cell>
          <cell r="G9"/>
          <cell r="H9">
            <v>44197</v>
          </cell>
          <cell r="I9">
            <v>44561</v>
          </cell>
        </row>
        <row r="11">
          <cell r="C11"/>
          <cell r="D11">
            <v>9845</v>
          </cell>
          <cell r="E11">
            <v>11420.199999999999</v>
          </cell>
        </row>
        <row r="19">
          <cell r="A19"/>
        </row>
        <row r="21">
          <cell r="A21"/>
        </row>
        <row r="23">
          <cell r="A23"/>
        </row>
        <row r="25">
          <cell r="A25"/>
        </row>
      </sheetData>
      <sheetData sheetId="3">
        <row r="1">
          <cell r="B1" t="str">
            <v>nombre COMPLETO</v>
          </cell>
          <cell r="C1" t="str">
            <v>estatus</v>
          </cell>
          <cell r="D1" t="str">
            <v>RFC</v>
          </cell>
          <cell r="E1" t="str">
            <v>DOMICILIO PARA TRANSP</v>
          </cell>
          <cell r="F1" t="str">
            <v>DOMICILIO</v>
          </cell>
          <cell r="G1" t="str">
            <v>ESTADO</v>
          </cell>
          <cell r="H1" t="str">
            <v>TIPO PROVEEDOR</v>
          </cell>
          <cell r="I1" t="str">
            <v>CP</v>
          </cell>
          <cell r="J1" t="str">
            <v>NOMBRE</v>
          </cell>
          <cell r="K1" t="str">
            <v>APELLIDO1</v>
          </cell>
          <cell r="L1" t="str">
            <v>APELLIDO2</v>
          </cell>
          <cell r="M1" t="str">
            <v>FIS/MOR</v>
          </cell>
          <cell r="N1" t="str">
            <v>RAZON SOCIAL</v>
          </cell>
        </row>
        <row r="2">
          <cell r="B2" t="str">
            <v>7-ELEVEN MEXICO SA DE CV</v>
          </cell>
          <cell r="C2" t="str">
            <v>Activo</v>
          </cell>
          <cell r="D2" t="str">
            <v>SEM980701STA</v>
          </cell>
          <cell r="E2" t="str">
            <v xml:space="preserve">Ave. Munich # 195 B Cuahutemoc </v>
          </cell>
          <cell r="F2" t="str">
            <v xml:space="preserve">Ave. Munich # 195 B Cuahutemoc </v>
          </cell>
          <cell r="G2" t="str">
            <v>San Nicolas de los Garza  NUEVO LEON</v>
          </cell>
          <cell r="H2" t="str">
            <v>Proveedor Nacional</v>
          </cell>
          <cell r="I2">
            <v>66450</v>
          </cell>
          <cell r="J2">
            <v>0</v>
          </cell>
          <cell r="K2">
            <v>0</v>
          </cell>
          <cell r="L2">
            <v>0</v>
          </cell>
          <cell r="M2" t="str">
            <v>PM</v>
          </cell>
          <cell r="N2" t="str">
            <v>7-ELEVEN MEXICO SA DE CV</v>
          </cell>
        </row>
        <row r="3">
          <cell r="B3" t="str">
            <v>ABASTECEDORA DE OFICINAS SA DE CV</v>
          </cell>
          <cell r="C3" t="str">
            <v>Activo</v>
          </cell>
          <cell r="D3" t="str">
            <v>AOF870529IU7</v>
          </cell>
          <cell r="E3" t="str">
            <v>Zaragoza Norte # 435    Col. Centro</v>
          </cell>
          <cell r="F3" t="str">
            <v>Zaragoza Norte # 435    Col. Centro</v>
          </cell>
          <cell r="G3" t="str">
            <v>Monterrey NUEVO LEON</v>
          </cell>
          <cell r="H3" t="str">
            <v>Proveedor Nacional</v>
          </cell>
          <cell r="I3">
            <v>64000</v>
          </cell>
          <cell r="J3">
            <v>0</v>
          </cell>
          <cell r="K3">
            <v>0</v>
          </cell>
          <cell r="L3">
            <v>0</v>
          </cell>
          <cell r="M3" t="str">
            <v>PM</v>
          </cell>
          <cell r="N3" t="str">
            <v>ABASTECEDORA DE OFICINAS SA DE CV</v>
          </cell>
        </row>
        <row r="4">
          <cell r="B4" t="str">
            <v>ABEL MARTINEZ IBARRA</v>
          </cell>
          <cell r="C4" t="str">
            <v>Activo</v>
          </cell>
          <cell r="D4" t="str">
            <v>MAIA490129DMA</v>
          </cell>
          <cell r="E4" t="str">
            <v>NO DATO</v>
          </cell>
          <cell r="F4" t="str">
            <v xml:space="preserve">Av. Camino Real # 9524 </v>
          </cell>
          <cell r="G4" t="str">
            <v>Monterrey NUEVO LEON</v>
          </cell>
          <cell r="H4" t="str">
            <v>Proveedor Nacional</v>
          </cell>
          <cell r="I4">
            <v>64217</v>
          </cell>
          <cell r="J4" t="str">
            <v>ABEL</v>
          </cell>
          <cell r="K4" t="str">
            <v>MARTINEZ</v>
          </cell>
          <cell r="L4" t="str">
            <v>IBARRA</v>
          </cell>
          <cell r="M4" t="str">
            <v>PF</v>
          </cell>
          <cell r="N4"/>
        </row>
        <row r="5">
          <cell r="B5" t="str">
            <v>ALFONSO GONZALEZ TREVIÑO</v>
          </cell>
          <cell r="C5" t="str">
            <v>Activo</v>
          </cell>
          <cell r="D5" t="str">
            <v>GOTA880730RG7</v>
          </cell>
          <cell r="E5" t="str">
            <v>NO DATO</v>
          </cell>
          <cell r="F5" t="str">
            <v>Mariano Escobedo 637 Colonia Centro Monterrey Nuevo León</v>
          </cell>
          <cell r="G5" t="str">
            <v>Monterrey NUEVO LEON</v>
          </cell>
          <cell r="H5" t="str">
            <v>Beneficiario</v>
          </cell>
          <cell r="I5" t="str">
            <v/>
          </cell>
          <cell r="J5" t="str">
            <v>ALFONSO</v>
          </cell>
          <cell r="K5" t="str">
            <v>GONZALEZ</v>
          </cell>
          <cell r="L5" t="str">
            <v>TREVIÑO</v>
          </cell>
          <cell r="M5" t="str">
            <v>PF</v>
          </cell>
          <cell r="N5"/>
        </row>
        <row r="6">
          <cell r="B6" t="str">
            <v>ALFREDO ENRIQUE MENCHACA GUERRA</v>
          </cell>
          <cell r="C6" t="str">
            <v>Activo</v>
          </cell>
          <cell r="D6" t="str">
            <v>MEGA730408BU0</v>
          </cell>
          <cell r="E6" t="str">
            <v>NO DATO</v>
          </cell>
          <cell r="F6" t="str">
            <v>NO</v>
          </cell>
          <cell r="G6" t="str">
            <v>Monterrey NUEVO LEON</v>
          </cell>
          <cell r="H6" t="str">
            <v>Proveedor Nacional</v>
          </cell>
          <cell r="I6" t="str">
            <v/>
          </cell>
          <cell r="J6" t="str">
            <v>ALFREDO ENRIQUE</v>
          </cell>
          <cell r="K6" t="str">
            <v>MENCHACA</v>
          </cell>
          <cell r="L6" t="str">
            <v>GUERRA</v>
          </cell>
          <cell r="M6" t="str">
            <v>PF</v>
          </cell>
          <cell r="N6"/>
        </row>
        <row r="7">
          <cell r="B7" t="str">
            <v>ANUNCIOS Y EXHIBIDORES INTEGRART SA DE CV</v>
          </cell>
          <cell r="C7" t="str">
            <v>Activo</v>
          </cell>
          <cell r="D7" t="str">
            <v>AEI170217F26</v>
          </cell>
          <cell r="E7" t="str">
            <v> Av. Francisco I. Madero 1955, Col.  Centro</v>
          </cell>
          <cell r="F7" t="str">
            <v> Av. Francisco I. Madero 1955, Col.  Centro</v>
          </cell>
          <cell r="G7" t="str">
            <v>Monterrey NUEVO LEON</v>
          </cell>
          <cell r="H7" t="str">
            <v>Proveedor Nacional</v>
          </cell>
          <cell r="I7">
            <v>64440</v>
          </cell>
          <cell r="J7">
            <v>0</v>
          </cell>
          <cell r="K7">
            <v>0</v>
          </cell>
          <cell r="L7">
            <v>0</v>
          </cell>
          <cell r="M7" t="str">
            <v>PM</v>
          </cell>
          <cell r="N7" t="str">
            <v>ANUNCIOS Y EXHIBIDORES INTEGRART SA DE CV</v>
          </cell>
        </row>
        <row r="8">
          <cell r="B8" t="str">
            <v>BANCA AFIRME SA</v>
          </cell>
          <cell r="C8" t="str">
            <v>Activo</v>
          </cell>
          <cell r="D8" t="str">
            <v>BAF950102JP5</v>
          </cell>
          <cell r="E8" t="str">
            <v>JUAREZ SUR # 800 PISO 9 ZONA CENTRO</v>
          </cell>
          <cell r="F8" t="str">
            <v>JUAREZ SUR # 800 PISO 9 ZONA CENTRO</v>
          </cell>
          <cell r="G8" t="str">
            <v>Monterrey NUEVO LEON</v>
          </cell>
          <cell r="H8" t="str">
            <v>Proveedor Nacional</v>
          </cell>
          <cell r="I8">
            <v>64000</v>
          </cell>
          <cell r="J8">
            <v>0</v>
          </cell>
          <cell r="K8">
            <v>0</v>
          </cell>
          <cell r="L8">
            <v>0</v>
          </cell>
          <cell r="M8" t="str">
            <v>PM</v>
          </cell>
          <cell r="N8" t="str">
            <v>BANCA AFIRME SA</v>
          </cell>
        </row>
        <row r="9">
          <cell r="B9" t="str">
            <v>BERNARDO VILLARREAL CANO</v>
          </cell>
          <cell r="C9" t="str">
            <v>Activo</v>
          </cell>
          <cell r="D9" t="str">
            <v>VICB601106SM4</v>
          </cell>
          <cell r="E9" t="str">
            <v>NO DATO</v>
          </cell>
          <cell r="F9" t="str">
            <v>NO</v>
          </cell>
          <cell r="G9" t="str">
            <v>Monterrey NUEVO LEON</v>
          </cell>
          <cell r="H9" t="str">
            <v>Proveedor Nacional</v>
          </cell>
          <cell r="I9" t="str">
            <v/>
          </cell>
          <cell r="J9" t="str">
            <v>BERNARDO</v>
          </cell>
          <cell r="K9" t="str">
            <v>VILLARREAL</v>
          </cell>
          <cell r="L9" t="str">
            <v>CANO</v>
          </cell>
          <cell r="M9" t="str">
            <v>PF</v>
          </cell>
          <cell r="N9"/>
        </row>
        <row r="10">
          <cell r="B10" t="str">
            <v>BLANCA MINERVA RODRIGUEZ RODRIGUEZ</v>
          </cell>
          <cell r="C10" t="str">
            <v>Activo</v>
          </cell>
          <cell r="D10" t="str">
            <v>RORB7308014T5</v>
          </cell>
          <cell r="E10" t="str">
            <v>NO DATO</v>
          </cell>
          <cell r="F10" t="str">
            <v>Mariano Escobedo 637 Colonia Centro Monterrey Nuevo León</v>
          </cell>
          <cell r="G10" t="str">
            <v>Monterrey NUEVO LEON</v>
          </cell>
          <cell r="H10" t="str">
            <v>Beneficiario</v>
          </cell>
          <cell r="I10" t="str">
            <v/>
          </cell>
          <cell r="J10" t="str">
            <v>BLANCA MINERVA</v>
          </cell>
          <cell r="K10" t="str">
            <v>RODRIGUEZ</v>
          </cell>
          <cell r="L10" t="str">
            <v>RODRIGUEZ</v>
          </cell>
          <cell r="M10" t="str">
            <v>PF</v>
          </cell>
          <cell r="N10"/>
        </row>
        <row r="11">
          <cell r="B11" t="str">
            <v>BODEGAS TIENDA LM SA DE CV</v>
          </cell>
          <cell r="C11" t="str">
            <v>Activo</v>
          </cell>
          <cell r="D11" t="str">
            <v>BTL870901E13</v>
          </cell>
          <cell r="E11" t="str">
            <v> Av Eugenio Garza Sada 6309, Residencial La Hacienda,</v>
          </cell>
          <cell r="F11" t="str">
            <v> Av Eugenio Garza Sada 6309, Residencial La Hacienda,</v>
          </cell>
          <cell r="G11" t="str">
            <v>Monterrey NUEVO LEON</v>
          </cell>
          <cell r="H11" t="str">
            <v>Proveedor Nacional</v>
          </cell>
          <cell r="I11">
            <v>64460</v>
          </cell>
          <cell r="J11">
            <v>0</v>
          </cell>
          <cell r="K11">
            <v>0</v>
          </cell>
          <cell r="L11">
            <v>0</v>
          </cell>
          <cell r="M11" t="str">
            <v>PM</v>
          </cell>
          <cell r="N11" t="str">
            <v>BODEGAS TIENDA LM SA DE CV</v>
          </cell>
        </row>
        <row r="12">
          <cell r="B12" t="str">
            <v>CARLOS ALBERTO DE LA GARZA SALINAS</v>
          </cell>
          <cell r="C12" t="str">
            <v>Activo</v>
          </cell>
          <cell r="D12" t="str">
            <v>GASC900606LE2</v>
          </cell>
          <cell r="E12" t="str">
            <v>NO DATO</v>
          </cell>
          <cell r="F12" t="str">
            <v>Mariano Escobedo 637 Colonia Centro Monterrey Nuevo León</v>
          </cell>
          <cell r="G12" t="str">
            <v>Monterrey NUEVO LEON</v>
          </cell>
          <cell r="H12" t="str">
            <v>Beneficiario</v>
          </cell>
          <cell r="I12" t="str">
            <v/>
          </cell>
          <cell r="J12" t="str">
            <v>CARLOS ALBERTO</v>
          </cell>
          <cell r="K12" t="str">
            <v>DE LA GARZA</v>
          </cell>
          <cell r="L12" t="str">
            <v>SALINAS</v>
          </cell>
          <cell r="M12" t="str">
            <v>PF</v>
          </cell>
          <cell r="N12"/>
        </row>
        <row r="13">
          <cell r="B13" t="str">
            <v>CARLOS ALBERTO GONZALEZ GARZA</v>
          </cell>
          <cell r="C13" t="str">
            <v>Activo</v>
          </cell>
          <cell r="D13" t="str">
            <v>GOGC720328GC8</v>
          </cell>
          <cell r="E13" t="str">
            <v>NO DATO</v>
          </cell>
          <cell r="F13" t="str">
            <v>NO</v>
          </cell>
          <cell r="G13" t="str">
            <v>Monterrey NUEVO LEON</v>
          </cell>
          <cell r="H13" t="str">
            <v>Proveedor Nacional</v>
          </cell>
          <cell r="I13" t="str">
            <v/>
          </cell>
          <cell r="J13" t="str">
            <v>CARLOS ALBERTO</v>
          </cell>
          <cell r="K13" t="str">
            <v>GONZALEZ</v>
          </cell>
          <cell r="L13" t="str">
            <v>GARZA</v>
          </cell>
          <cell r="M13" t="str">
            <v>PF</v>
          </cell>
          <cell r="N13"/>
        </row>
        <row r="14">
          <cell r="B14" t="str">
            <v>CARLOS ALBERTO GONZALEZ GARZA</v>
          </cell>
          <cell r="C14" t="str">
            <v>Activo</v>
          </cell>
          <cell r="D14" t="str">
            <v>GOGC720328GC8</v>
          </cell>
          <cell r="E14" t="str">
            <v>NO DATO</v>
          </cell>
          <cell r="F14" t="str">
            <v>Mariano Escobedo 637 Colonia Centro Monterrey Nuevo León</v>
          </cell>
          <cell r="G14" t="str">
            <v>Monterrey NUEVO LEON</v>
          </cell>
          <cell r="H14" t="str">
            <v>Beneficiario</v>
          </cell>
          <cell r="I14" t="str">
            <v/>
          </cell>
          <cell r="J14" t="str">
            <v>CARLOS ALBERTO</v>
          </cell>
          <cell r="K14" t="str">
            <v>GONZALEZ</v>
          </cell>
          <cell r="L14" t="str">
            <v>GARZA</v>
          </cell>
          <cell r="M14" t="str">
            <v>PF</v>
          </cell>
          <cell r="N14"/>
        </row>
        <row r="15">
          <cell r="B15" t="str">
            <v>CARLOS ANTONIO FIERRO GONZALEZ</v>
          </cell>
          <cell r="C15" t="str">
            <v>Activo</v>
          </cell>
          <cell r="D15" t="str">
            <v>FIGC790809696</v>
          </cell>
          <cell r="E15" t="str">
            <v>NO DATO</v>
          </cell>
          <cell r="F15" t="str">
            <v>NO</v>
          </cell>
          <cell r="G15" t="str">
            <v>Monterrey NUEVO LEON</v>
          </cell>
          <cell r="H15" t="str">
            <v>Proveedor Nacional</v>
          </cell>
          <cell r="I15" t="str">
            <v/>
          </cell>
          <cell r="J15" t="str">
            <v>CARLOS ANTONIO</v>
          </cell>
          <cell r="K15" t="str">
            <v>FIERRO</v>
          </cell>
          <cell r="L15" t="str">
            <v>GONZALEZ</v>
          </cell>
          <cell r="M15" t="str">
            <v>PF</v>
          </cell>
          <cell r="N15"/>
        </row>
        <row r="16">
          <cell r="B16" t="str">
            <v>CAROLINA HERRERA MALDONADO</v>
          </cell>
          <cell r="C16" t="str">
            <v>Activo</v>
          </cell>
          <cell r="D16" t="str">
            <v>HEMC780322CZ1</v>
          </cell>
          <cell r="E16" t="str">
            <v>NO DATO</v>
          </cell>
          <cell r="F16" t="str">
            <v>Mariano Escobedo 637 Colonia Centro Monterrey Nuevo León</v>
          </cell>
          <cell r="G16" t="str">
            <v>Monterrey NUEVO LEON</v>
          </cell>
          <cell r="H16" t="str">
            <v>Beneficiario</v>
          </cell>
          <cell r="I16" t="str">
            <v/>
          </cell>
          <cell r="J16" t="str">
            <v>CAROLINA</v>
          </cell>
          <cell r="K16" t="str">
            <v>HERRERA</v>
          </cell>
          <cell r="L16" t="str">
            <v>MALDONADO</v>
          </cell>
          <cell r="M16" t="str">
            <v>PF</v>
          </cell>
          <cell r="N16"/>
        </row>
        <row r="17">
          <cell r="B17" t="str">
            <v>CLAUDIA HILIANA MUJICA SANTIAGO</v>
          </cell>
          <cell r="C17" t="str">
            <v>Activo</v>
          </cell>
          <cell r="D17" t="str">
            <v>MUSC73092723A</v>
          </cell>
          <cell r="E17" t="str">
            <v>NO DATO</v>
          </cell>
          <cell r="F17" t="str">
            <v>NO</v>
          </cell>
          <cell r="G17" t="str">
            <v>Monterrey NUEVO LEON</v>
          </cell>
          <cell r="H17" t="str">
            <v>Proveedor Nacional</v>
          </cell>
          <cell r="I17" t="str">
            <v/>
          </cell>
          <cell r="J17" t="str">
            <v>CLAUDIA HILIANA</v>
          </cell>
          <cell r="K17" t="str">
            <v>MUJICA</v>
          </cell>
          <cell r="L17" t="str">
            <v>SANTIAGO</v>
          </cell>
          <cell r="M17" t="str">
            <v>PF</v>
          </cell>
          <cell r="N17"/>
        </row>
        <row r="18">
          <cell r="B18" t="str">
            <v>CLEAN MASTER DEL NORTE SA DE CV</v>
          </cell>
          <cell r="C18" t="str">
            <v>Activo</v>
          </cell>
          <cell r="D18" t="str">
            <v>CMN920824I33</v>
          </cell>
          <cell r="E18" t="str">
            <v xml:space="preserve">JUAN ALVAREZ 420 CENTRO </v>
          </cell>
          <cell r="F18" t="str">
            <v xml:space="preserve">JUAN ALVAREZ 420 CENTRO </v>
          </cell>
          <cell r="G18" t="str">
            <v>Monterrey NUEVO LEON</v>
          </cell>
          <cell r="H18" t="str">
            <v>Proveedor Nacional</v>
          </cell>
          <cell r="I18">
            <v>64000</v>
          </cell>
          <cell r="J18">
            <v>0</v>
          </cell>
          <cell r="K18">
            <v>0</v>
          </cell>
          <cell r="L18">
            <v>0</v>
          </cell>
          <cell r="M18" t="str">
            <v>PM</v>
          </cell>
          <cell r="N18" t="str">
            <v>CLEAN MASTER DEL NORTE SA DE CV</v>
          </cell>
        </row>
        <row r="19">
          <cell r="B19" t="str">
            <v>COMISION FEDERAL DE ELECTRICIDAD</v>
          </cell>
          <cell r="C19" t="str">
            <v>Activo</v>
          </cell>
          <cell r="D19" t="str">
            <v>CSS160330CP7</v>
          </cell>
          <cell r="E19" t="str">
            <v>RIO RODAN # 14 COLONIA CUAHUTEMOC alcaldia CUAHUTEMOC</v>
          </cell>
          <cell r="F19" t="str">
            <v>RIO RODAN # 14 COLONIA CUAHUTEMOC alcaldia CUAHUTEMOC</v>
          </cell>
          <cell r="G19" t="str">
            <v>CUAHUTEMOC, CIUDAD DE MEXICO</v>
          </cell>
          <cell r="H19" t="str">
            <v>Proveedor Nacional</v>
          </cell>
          <cell r="I19">
            <v>6500</v>
          </cell>
          <cell r="J19">
            <v>0</v>
          </cell>
          <cell r="K19">
            <v>0</v>
          </cell>
          <cell r="L19">
            <v>0</v>
          </cell>
          <cell r="M19" t="str">
            <v>PM</v>
          </cell>
          <cell r="N19" t="str">
            <v>COMISION FEDERAL DE ELECTRICIDAD</v>
          </cell>
        </row>
        <row r="20">
          <cell r="B20" t="str">
            <v>COMPUTACION ADMINISTRATIVA Y DISEÑO SA DE CV</v>
          </cell>
          <cell r="C20" t="str">
            <v>Activo</v>
          </cell>
          <cell r="D20" t="str">
            <v>CAD891013QP0</v>
          </cell>
          <cell r="E20" t="str">
            <v>5 de Mayo # 1338 pte. Col. Centro</v>
          </cell>
          <cell r="F20" t="str">
            <v>5 de Mayo # 1338 pte. Col. Centro</v>
          </cell>
          <cell r="G20" t="str">
            <v>Monterrey NUEVO LEON</v>
          </cell>
          <cell r="H20" t="str">
            <v>Proveedor Nacional</v>
          </cell>
          <cell r="I20">
            <v>64000</v>
          </cell>
          <cell r="J20">
            <v>0</v>
          </cell>
          <cell r="K20">
            <v>0</v>
          </cell>
          <cell r="L20">
            <v>0</v>
          </cell>
          <cell r="M20" t="str">
            <v>PM</v>
          </cell>
          <cell r="N20" t="str">
            <v>COMPUTACION ADMINISTRATIVA Y DISEÑO SA DE CV</v>
          </cell>
        </row>
        <row r="21">
          <cell r="B21" t="str">
            <v>COSTCO DE MEXICO SA DE CV</v>
          </cell>
          <cell r="C21" t="str">
            <v>Activo</v>
          </cell>
          <cell r="D21" t="str">
            <v>CME910715UB9</v>
          </cell>
          <cell r="E21" t="str">
            <v>Av. Lázaro Cárdenas 800</v>
          </cell>
          <cell r="F21" t="str">
            <v>Av. Lázaro Cárdenas 800</v>
          </cell>
          <cell r="G21" t="str">
            <v>San Pedro Garza Garcia  NUEVO LEON</v>
          </cell>
          <cell r="H21" t="str">
            <v>Proveedor Nacional</v>
          </cell>
          <cell r="I21">
            <v>66278</v>
          </cell>
          <cell r="J21">
            <v>0</v>
          </cell>
          <cell r="K21">
            <v>0</v>
          </cell>
          <cell r="L21">
            <v>0</v>
          </cell>
          <cell r="M21" t="str">
            <v>PM</v>
          </cell>
          <cell r="N21" t="str">
            <v>COSTCO DE MEXICO SA DE CV</v>
          </cell>
        </row>
        <row r="22">
          <cell r="B22" t="str">
            <v>CREATIVIDAD PROMOCIONAL DE MONTERREY SA DE CV</v>
          </cell>
          <cell r="C22" t="str">
            <v>Activo</v>
          </cell>
          <cell r="D22" t="str">
            <v>CPM971205F1A</v>
          </cell>
          <cell r="E22" t="str">
            <v>Benito Juarez 113 pte. Col. Centro</v>
          </cell>
          <cell r="F22" t="str">
            <v>Benito Juarez 113 pte. Col. Centro</v>
          </cell>
          <cell r="G22" t="str">
            <v>Monterrey NUEVO LEON</v>
          </cell>
          <cell r="H22" t="str">
            <v>Proveedor Nacional</v>
          </cell>
          <cell r="I22">
            <v>67100</v>
          </cell>
          <cell r="J22">
            <v>0</v>
          </cell>
          <cell r="K22">
            <v>0</v>
          </cell>
          <cell r="L22">
            <v>0</v>
          </cell>
          <cell r="M22" t="str">
            <v>PM</v>
          </cell>
          <cell r="N22" t="str">
            <v>CREATIVIDAD PROMOCIONAL DE MONTERREY SA DE CV</v>
          </cell>
        </row>
        <row r="23">
          <cell r="B23" t="str">
            <v>DIEGO ARTURO TAMEZ GARZA</v>
          </cell>
          <cell r="C23" t="str">
            <v>Activo</v>
          </cell>
          <cell r="D23" t="str">
            <v>TAGD681216J49</v>
          </cell>
          <cell r="E23" t="str">
            <v>NO DATO</v>
          </cell>
          <cell r="F23" t="str">
            <v>NO DATO</v>
          </cell>
          <cell r="G23" t="str">
            <v>Monterrey NUEVO LEON</v>
          </cell>
          <cell r="H23" t="str">
            <v>Proveedor Nacional</v>
          </cell>
          <cell r="I23" t="str">
            <v/>
          </cell>
          <cell r="J23" t="str">
            <v>DIEGO ARTURO</v>
          </cell>
          <cell r="K23" t="str">
            <v>TAMEZ</v>
          </cell>
          <cell r="L23" t="str">
            <v>GARZA</v>
          </cell>
          <cell r="M23" t="str">
            <v>PF</v>
          </cell>
          <cell r="N23"/>
        </row>
        <row r="24">
          <cell r="B24" t="str">
            <v>DIEGO ARTURO TAMEZ GARZA</v>
          </cell>
          <cell r="C24" t="str">
            <v>Activo</v>
          </cell>
          <cell r="D24" t="str">
            <v>TAGD681216J49</v>
          </cell>
          <cell r="E24" t="str">
            <v>NO DATO</v>
          </cell>
          <cell r="F24" t="str">
            <v>NO DATO</v>
          </cell>
          <cell r="G24" t="str">
            <v>Monterrey NUEVO LEON</v>
          </cell>
          <cell r="H24" t="str">
            <v>Beneficiario</v>
          </cell>
          <cell r="I24" t="str">
            <v/>
          </cell>
          <cell r="J24" t="str">
            <v>DIEGO ARTURO</v>
          </cell>
          <cell r="K24" t="str">
            <v>TAMEZ</v>
          </cell>
          <cell r="L24" t="str">
            <v>GARZA</v>
          </cell>
          <cell r="M24" t="str">
            <v>PF</v>
          </cell>
          <cell r="N24"/>
        </row>
        <row r="25">
          <cell r="B25" t="str">
            <v>ELECTRONICA STEREN SA DE CV</v>
          </cell>
          <cell r="C25" t="str">
            <v>Activo</v>
          </cell>
          <cell r="D25" t="str">
            <v>EST850628K51</v>
          </cell>
          <cell r="E25" t="str">
            <v xml:space="preserve">Garzza Sada # 1905 A y B  Col. Contry </v>
          </cell>
          <cell r="F25" t="str">
            <v xml:space="preserve">Garzza Sada # 1905 A y B  Col. Contry </v>
          </cell>
          <cell r="G25" t="str">
            <v>Monterrey NUEVO LEON</v>
          </cell>
          <cell r="H25" t="str">
            <v>Proveedor Nacional</v>
          </cell>
          <cell r="I25">
            <v>64860</v>
          </cell>
          <cell r="J25">
            <v>0</v>
          </cell>
          <cell r="K25">
            <v>0</v>
          </cell>
          <cell r="L25">
            <v>0</v>
          </cell>
          <cell r="M25" t="str">
            <v>PM</v>
          </cell>
          <cell r="N25" t="str">
            <v>ELECTRONICA STEREN SA DE CV</v>
          </cell>
        </row>
        <row r="26">
          <cell r="B26" t="str">
            <v>EMPRENDE OFICINAS SA DE CV</v>
          </cell>
          <cell r="C26" t="str">
            <v>Activo</v>
          </cell>
          <cell r="D26" t="str">
            <v>EOF180430TA2</v>
          </cell>
          <cell r="E26" t="str">
            <v>Calle 7 Sur 3902 Col. Gabriel Pastor</v>
          </cell>
          <cell r="F26" t="str">
            <v>Calle 7 Sur 3902 Col. Gabriel Pastor</v>
          </cell>
          <cell r="G26" t="str">
            <v>Puebla, Puebla</v>
          </cell>
          <cell r="H26" t="str">
            <v>Proveedor Nacional</v>
          </cell>
          <cell r="I26">
            <v>72420</v>
          </cell>
          <cell r="J26">
            <v>0</v>
          </cell>
          <cell r="K26">
            <v>0</v>
          </cell>
          <cell r="L26">
            <v>0</v>
          </cell>
          <cell r="M26" t="str">
            <v>PM</v>
          </cell>
          <cell r="N26" t="str">
            <v>EMPRENDE OFICINAS SA DE CV</v>
          </cell>
        </row>
        <row r="27">
          <cell r="B27" t="str">
            <v>FABRICANTES MORALES RENDON SA DE CV</v>
          </cell>
          <cell r="C27" t="str">
            <v>Activo</v>
          </cell>
          <cell r="D27" t="str">
            <v>FMR950428NU6</v>
          </cell>
          <cell r="E27" t="str">
            <v>CALLE DE LAS INDUSTRIAS, #122, Int. 0, PARQUE INDUSTRIAL PARQUE INDUSTRIAL ESCOBEDO,</v>
          </cell>
          <cell r="F27" t="str">
            <v>CALLE DE LAS INDUSTRIAS, #122, Int. 0, PARQUE INDUSTRIAL PARQUE INDUSTRIAL ESCOBEDO,</v>
          </cell>
          <cell r="G27" t="str">
            <v>GENERAL ESCOBEDO, NUEVO LEóN,</v>
          </cell>
          <cell r="H27" t="str">
            <v>Proveedor Nacional</v>
          </cell>
          <cell r="I27">
            <v>66050</v>
          </cell>
          <cell r="J27">
            <v>0</v>
          </cell>
          <cell r="K27">
            <v>0</v>
          </cell>
          <cell r="L27">
            <v>0</v>
          </cell>
          <cell r="M27" t="str">
            <v>PM</v>
          </cell>
          <cell r="N27" t="str">
            <v>FABRICANTES MORALES RENDON SA DE CV</v>
          </cell>
        </row>
        <row r="28">
          <cell r="B28" t="str">
            <v>FRANCISCO GIOVANNY RODRIGUEZ ESQUIVEL</v>
          </cell>
          <cell r="C28" t="str">
            <v>Activo</v>
          </cell>
          <cell r="D28" t="str">
            <v>ROEF8809202L5</v>
          </cell>
          <cell r="E28" t="str">
            <v>NO DATO</v>
          </cell>
          <cell r="F28" t="str">
            <v>Mariano Escobedo 637 Colonia Centro Monterrey Nuevo León</v>
          </cell>
          <cell r="G28" t="str">
            <v>Monterrey NUEVO LEON</v>
          </cell>
          <cell r="H28" t="str">
            <v>Beneficiario</v>
          </cell>
          <cell r="I28" t="str">
            <v/>
          </cell>
          <cell r="J28" t="str">
            <v>FRANCISCO GIOVANNY</v>
          </cell>
          <cell r="K28" t="str">
            <v>RODRIGUEZ</v>
          </cell>
          <cell r="L28" t="str">
            <v>ESQUIVEL</v>
          </cell>
          <cell r="M28" t="str">
            <v>PF</v>
          </cell>
          <cell r="N28"/>
        </row>
        <row r="29">
          <cell r="B29" t="str">
            <v>FTTH DE MEXICO SA DE CV</v>
          </cell>
          <cell r="C29" t="str">
            <v>Activo</v>
          </cell>
          <cell r="D29" t="str">
            <v>FME1712225M6</v>
          </cell>
          <cell r="E29" t="str">
            <v>BLVD. DIAZ ORDAZ KM. 3.33 L-1 COL. UNIDAD SAN PEDRO</v>
          </cell>
          <cell r="F29" t="str">
            <v>BLVD. DIAZ ORDAZ KM. 3.33 L-1 COL. UNIDAD SAN PEDRO</v>
          </cell>
          <cell r="G29" t="str">
            <v>SAN PEDRO GARZA GARCIA  NUEVO LEON</v>
          </cell>
          <cell r="H29" t="str">
            <v>Proveedor Nacional</v>
          </cell>
          <cell r="I29">
            <v>66215</v>
          </cell>
          <cell r="J29">
            <v>0</v>
          </cell>
          <cell r="K29">
            <v>0</v>
          </cell>
          <cell r="L29">
            <v>0</v>
          </cell>
          <cell r="M29" t="str">
            <v>PM</v>
          </cell>
          <cell r="N29" t="str">
            <v>FTTH DE MEXICO SA DE CV</v>
          </cell>
        </row>
        <row r="30">
          <cell r="B30" t="str">
            <v>GERARDO RAFAEL GOMEZ GONZALEZ</v>
          </cell>
          <cell r="C30" t="str">
            <v>Activo</v>
          </cell>
          <cell r="D30" t="str">
            <v>GOGG750706EQ2</v>
          </cell>
          <cell r="E30" t="str">
            <v>NO DATO</v>
          </cell>
          <cell r="F30" t="str">
            <v>NO</v>
          </cell>
          <cell r="G30" t="str">
            <v>Monterrey NUEVO LEON</v>
          </cell>
          <cell r="H30" t="str">
            <v>Proveedor Nacional</v>
          </cell>
          <cell r="I30" t="str">
            <v/>
          </cell>
          <cell r="J30" t="str">
            <v>GERARDO RAFAEL</v>
          </cell>
          <cell r="K30" t="str">
            <v>GOMEZ</v>
          </cell>
          <cell r="L30" t="str">
            <v>GONZALEZ</v>
          </cell>
          <cell r="M30" t="str">
            <v>PF</v>
          </cell>
          <cell r="N30"/>
        </row>
        <row r="31">
          <cell r="B31" t="str">
            <v>GOBIERNO DEL ESTADO DE NUEVO LEON</v>
          </cell>
          <cell r="C31" t="str">
            <v>Activo</v>
          </cell>
          <cell r="D31" t="str">
            <v>GEN620601DTA</v>
          </cell>
          <cell r="E31" t="str">
            <v>NO</v>
          </cell>
          <cell r="F31" t="str">
            <v>NO</v>
          </cell>
          <cell r="G31" t="str">
            <v>Monterrey NUEVO LEON</v>
          </cell>
          <cell r="H31" t="str">
            <v>Proveedor Nacional</v>
          </cell>
          <cell r="I31" t="str">
            <v/>
          </cell>
          <cell r="J31">
            <v>0</v>
          </cell>
          <cell r="K31">
            <v>0</v>
          </cell>
          <cell r="L31">
            <v>0</v>
          </cell>
          <cell r="M31" t="str">
            <v>PM</v>
          </cell>
          <cell r="N31" t="str">
            <v>GOBIERNO DEL ESTADO DE NUEVO LEON</v>
          </cell>
        </row>
        <row r="32">
          <cell r="B32" t="str">
            <v>GRILL PLAZA SA DE CV</v>
          </cell>
          <cell r="C32" t="str">
            <v>Activo</v>
          </cell>
          <cell r="D32" t="str">
            <v>GPL961203LR4</v>
          </cell>
          <cell r="E32" t="str">
            <v> Mariano Escobedo # 462 Sur,  Col.Centro</v>
          </cell>
          <cell r="F32" t="str">
            <v> Mariano Escobedo # 462 Sur,  Col.Centro</v>
          </cell>
          <cell r="G32" t="str">
            <v>Monterrey NUEVO LEON</v>
          </cell>
          <cell r="H32" t="str">
            <v>Proveedor Nacional</v>
          </cell>
          <cell r="I32">
            <v>64000</v>
          </cell>
          <cell r="J32">
            <v>0</v>
          </cell>
          <cell r="K32">
            <v>0</v>
          </cell>
          <cell r="L32">
            <v>0</v>
          </cell>
          <cell r="M32" t="str">
            <v>PM</v>
          </cell>
          <cell r="N32" t="str">
            <v>GRILL PLAZA SA DE CV</v>
          </cell>
        </row>
        <row r="33">
          <cell r="B33" t="str">
            <v>GUADALUPE RIVAS MARTINEZ</v>
          </cell>
          <cell r="C33" t="str">
            <v>Activo</v>
          </cell>
          <cell r="D33" t="str">
            <v>RIMG710902FR5</v>
          </cell>
          <cell r="E33" t="str">
            <v>NO DATO</v>
          </cell>
          <cell r="F33" t="str">
            <v>NO</v>
          </cell>
          <cell r="G33" t="str">
            <v>Monterrey NUEVO LEON</v>
          </cell>
          <cell r="H33" t="str">
            <v>Proveedor Nacional</v>
          </cell>
          <cell r="I33" t="str">
            <v/>
          </cell>
          <cell r="J33" t="str">
            <v>GUADALUPE</v>
          </cell>
          <cell r="K33" t="str">
            <v>RIVAS</v>
          </cell>
          <cell r="L33" t="str">
            <v>MARTINEZ</v>
          </cell>
          <cell r="M33" t="str">
            <v>PF</v>
          </cell>
          <cell r="N33"/>
        </row>
        <row r="34">
          <cell r="B34" t="str">
            <v>GUADALUPE RIVAS MARTINEZ</v>
          </cell>
          <cell r="C34" t="str">
            <v>Activo</v>
          </cell>
          <cell r="D34" t="str">
            <v>RIMG710902FR5</v>
          </cell>
          <cell r="E34" t="str">
            <v>NO DATO</v>
          </cell>
          <cell r="F34" t="str">
            <v>NO</v>
          </cell>
          <cell r="G34" t="str">
            <v>Monterrey NUEVO LEON</v>
          </cell>
          <cell r="H34" t="str">
            <v>Beneficiario</v>
          </cell>
          <cell r="I34" t="str">
            <v/>
          </cell>
          <cell r="J34" t="str">
            <v>GUADALUPE</v>
          </cell>
          <cell r="K34" t="str">
            <v>RIVAS</v>
          </cell>
          <cell r="L34" t="str">
            <v>MARTINEZ</v>
          </cell>
          <cell r="M34" t="str">
            <v>PF</v>
          </cell>
          <cell r="N34"/>
        </row>
        <row r="35">
          <cell r="B35" t="str">
            <v>GUILLERMINA SALINAS HERNANDEZ</v>
          </cell>
          <cell r="C35" t="str">
            <v>Activo</v>
          </cell>
          <cell r="D35" t="str">
            <v>SAHG4406256W5</v>
          </cell>
          <cell r="E35" t="str">
            <v>NO DATO</v>
          </cell>
          <cell r="F35" t="str">
            <v>NO</v>
          </cell>
          <cell r="G35" t="str">
            <v>Monterrey NUEVO LEON</v>
          </cell>
          <cell r="H35" t="str">
            <v>Proveedor Nacional</v>
          </cell>
          <cell r="I35" t="str">
            <v/>
          </cell>
          <cell r="J35" t="str">
            <v>GUILLERMINA</v>
          </cell>
          <cell r="K35" t="str">
            <v>SALINAS</v>
          </cell>
          <cell r="L35" t="str">
            <v>HERNANDEZ</v>
          </cell>
          <cell r="M35" t="str">
            <v>PF</v>
          </cell>
          <cell r="N35"/>
        </row>
        <row r="36">
          <cell r="B36" t="str">
            <v>HECTOR FERNANDEZ YESAKI</v>
          </cell>
          <cell r="C36" t="str">
            <v>Activo</v>
          </cell>
          <cell r="D36" t="str">
            <v>FEYH7910141V7</v>
          </cell>
          <cell r="E36" t="str">
            <v>NO DATO</v>
          </cell>
          <cell r="F36" t="str">
            <v>NO</v>
          </cell>
          <cell r="G36" t="str">
            <v>Monterrey NUEVO LEON</v>
          </cell>
          <cell r="H36" t="str">
            <v>Proveedor Nacional</v>
          </cell>
          <cell r="I36" t="str">
            <v/>
          </cell>
          <cell r="J36" t="str">
            <v>HECTOR</v>
          </cell>
          <cell r="K36" t="str">
            <v>FERNANDEZ</v>
          </cell>
          <cell r="L36" t="str">
            <v>YESAKI</v>
          </cell>
          <cell r="M36" t="str">
            <v>PF</v>
          </cell>
          <cell r="N36"/>
        </row>
        <row r="37">
          <cell r="B37" t="str">
            <v>HUMBERTO DINGLER DELGADO</v>
          </cell>
          <cell r="C37" t="str">
            <v>Activo</v>
          </cell>
          <cell r="D37" t="str">
            <v>DIDH7104255GA</v>
          </cell>
          <cell r="E37" t="str">
            <v>NO DATO</v>
          </cell>
          <cell r="F37" t="str">
            <v>Mariano Escobedo 637 Colonia Centro Monterrey Nuevo León</v>
          </cell>
          <cell r="G37" t="str">
            <v>Monterrey NUEVO LEON</v>
          </cell>
          <cell r="H37" t="str">
            <v>Beneficiario</v>
          </cell>
          <cell r="I37" t="str">
            <v/>
          </cell>
          <cell r="J37" t="str">
            <v>HUMBERTO</v>
          </cell>
          <cell r="K37" t="str">
            <v>DINGLER</v>
          </cell>
          <cell r="L37" t="str">
            <v>DELGADO</v>
          </cell>
          <cell r="M37" t="str">
            <v>PF</v>
          </cell>
          <cell r="N37"/>
        </row>
        <row r="38">
          <cell r="B38" t="str">
            <v>INMOBILIARIA ROG SA DE CV</v>
          </cell>
          <cell r="C38" t="str">
            <v>Activo</v>
          </cell>
          <cell r="D38" t="str">
            <v>IRO760325HS6</v>
          </cell>
          <cell r="E38" t="str">
            <v>Av Pages Llergo 150, Jesus Garcia,</v>
          </cell>
          <cell r="F38" t="str">
            <v>Av Pages Llergo 150, Jesus Garcia,</v>
          </cell>
          <cell r="G38" t="str">
            <v>Villahermosa, Tab.</v>
          </cell>
          <cell r="H38" t="str">
            <v>Proveedor Nacional</v>
          </cell>
          <cell r="I38">
            <v>86040</v>
          </cell>
          <cell r="J38">
            <v>0</v>
          </cell>
          <cell r="K38">
            <v>0</v>
          </cell>
          <cell r="L38">
            <v>0</v>
          </cell>
          <cell r="M38" t="str">
            <v>PM</v>
          </cell>
          <cell r="N38" t="str">
            <v>INMOBILIARIA ROG SA DE CV</v>
          </cell>
        </row>
        <row r="39">
          <cell r="B39" t="str">
            <v>INOQUOM COMUNICACION SA DE CV</v>
          </cell>
          <cell r="C39" t="str">
            <v>Activo</v>
          </cell>
          <cell r="D39" t="str">
            <v>ICO1203224M3</v>
          </cell>
          <cell r="E39" t="str">
            <v>MARTIN DE ZAVALA 588 INT. A COL. CENTRO</v>
          </cell>
          <cell r="F39" t="str">
            <v>MARTIN DE ZAVALA 588 INT. A COL. CENTRO</v>
          </cell>
          <cell r="G39" t="str">
            <v>Monterrey NUEVO LEON</v>
          </cell>
          <cell r="H39" t="str">
            <v>Proveedor Nacional</v>
          </cell>
          <cell r="I39">
            <v>64000</v>
          </cell>
          <cell r="J39">
            <v>0</v>
          </cell>
          <cell r="K39">
            <v>0</v>
          </cell>
          <cell r="L39">
            <v>0</v>
          </cell>
          <cell r="M39" t="str">
            <v>PM</v>
          </cell>
          <cell r="N39" t="str">
            <v>INOQUOM COMUNICACION SA DE CV</v>
          </cell>
        </row>
        <row r="40">
          <cell r="B40" t="str">
            <v>INTEGRAL DUAL SA DE CV</v>
          </cell>
          <cell r="C40" t="str">
            <v>Activo</v>
          </cell>
          <cell r="D40" t="str">
            <v>IDU060317KU4</v>
          </cell>
          <cell r="E40" t="str">
            <v>Calle Diego de Montemayor 507 Sur,  Col. Centro</v>
          </cell>
          <cell r="F40" t="str">
            <v>Calle Diego de Montemayor 507 Sur,  Col. Centro</v>
          </cell>
          <cell r="G40" t="str">
            <v>Monterrey NUEVO LEON</v>
          </cell>
          <cell r="H40" t="str">
            <v>Proveedor Nacional</v>
          </cell>
          <cell r="I40">
            <v>64000</v>
          </cell>
          <cell r="J40">
            <v>0</v>
          </cell>
          <cell r="K40">
            <v>0</v>
          </cell>
          <cell r="L40">
            <v>0</v>
          </cell>
          <cell r="M40" t="str">
            <v>PM</v>
          </cell>
          <cell r="N40" t="str">
            <v>INTEGRAL DUAL SA DE CV</v>
          </cell>
        </row>
        <row r="41">
          <cell r="B41" t="str">
            <v>JOAQUIN RAMIREZ DE LA CERDA</v>
          </cell>
          <cell r="C41" t="str">
            <v>Activo</v>
          </cell>
          <cell r="D41" t="str">
            <v>RACJ7204108C6</v>
          </cell>
          <cell r="E41" t="str">
            <v>NO DATO</v>
          </cell>
          <cell r="F41" t="str">
            <v>Mariano Escobedo 637 Colonia Centro Monterrey Nuevo León</v>
          </cell>
          <cell r="G41" t="str">
            <v>Monterrey NUEVO LEON</v>
          </cell>
          <cell r="H41" t="str">
            <v>Beneficiario</v>
          </cell>
          <cell r="I41" t="str">
            <v/>
          </cell>
          <cell r="J41" t="str">
            <v>JOAQUIN</v>
          </cell>
          <cell r="K41" t="str">
            <v>RAMIREZ</v>
          </cell>
          <cell r="L41" t="str">
            <v>DE LA CERDA</v>
          </cell>
          <cell r="M41" t="str">
            <v>PF</v>
          </cell>
          <cell r="N41"/>
        </row>
        <row r="42">
          <cell r="B42" t="str">
            <v>JORGE ALBERTO CASTILLO SANCHEZ</v>
          </cell>
          <cell r="C42" t="str">
            <v>Activo</v>
          </cell>
          <cell r="D42" t="str">
            <v>CASJ690218G20</v>
          </cell>
          <cell r="E42" t="str">
            <v>NO DATO</v>
          </cell>
          <cell r="F42" t="str">
            <v>Av. Jorge Treviño # 101 Col. Las Puentes Sector 1</v>
          </cell>
          <cell r="G42" t="str">
            <v>San Nicolas de los Garza  NUEVO LEON</v>
          </cell>
          <cell r="H42" t="str">
            <v>Proveedor Nacional</v>
          </cell>
          <cell r="I42">
            <v>66460</v>
          </cell>
          <cell r="J42" t="str">
            <v>JORGE ALBERTO</v>
          </cell>
          <cell r="K42" t="str">
            <v>CASTILLO</v>
          </cell>
          <cell r="L42" t="str">
            <v>SANCHEZ</v>
          </cell>
          <cell r="M42" t="str">
            <v>PF</v>
          </cell>
          <cell r="N42"/>
        </row>
        <row r="43">
          <cell r="B43" t="str">
            <v>JOSE LUIS PRADO MAILLARD</v>
          </cell>
          <cell r="C43" t="str">
            <v>Activo</v>
          </cell>
          <cell r="D43" t="str">
            <v>PAML701005J77</v>
          </cell>
          <cell r="E43" t="str">
            <v>NO DATO</v>
          </cell>
          <cell r="F43" t="str">
            <v>Mariano Escobedo 637 Colonia Centro Monterrey Nuevo León</v>
          </cell>
          <cell r="G43" t="str">
            <v>Monterrey NUEVO LEON</v>
          </cell>
          <cell r="H43" t="str">
            <v>Beneficiario</v>
          </cell>
          <cell r="I43" t="str">
            <v/>
          </cell>
          <cell r="J43" t="str">
            <v>JOSE LUIS</v>
          </cell>
          <cell r="K43" t="str">
            <v>PRADO</v>
          </cell>
          <cell r="L43" t="str">
            <v>MAILLARD</v>
          </cell>
          <cell r="M43" t="str">
            <v>PF</v>
          </cell>
          <cell r="N43"/>
        </row>
        <row r="44">
          <cell r="B44" t="str">
            <v>JUAN CARLOS GASTELUM TREVIÑO</v>
          </cell>
          <cell r="C44" t="str">
            <v>Activo</v>
          </cell>
          <cell r="D44" t="str">
            <v>GATJ6907022Z9</v>
          </cell>
          <cell r="E44" t="str">
            <v>NO DATO</v>
          </cell>
          <cell r="F44" t="str">
            <v>NO</v>
          </cell>
          <cell r="G44" t="str">
            <v>Monterrey NUEVO LEON</v>
          </cell>
          <cell r="H44" t="str">
            <v>Proveedor Nacional</v>
          </cell>
          <cell r="I44" t="str">
            <v/>
          </cell>
          <cell r="J44" t="str">
            <v>JUAN CARLOS</v>
          </cell>
          <cell r="K44" t="str">
            <v>GASTELUM</v>
          </cell>
          <cell r="L44" t="str">
            <v>TREVIÑO</v>
          </cell>
          <cell r="M44" t="str">
            <v>PF</v>
          </cell>
          <cell r="N44"/>
        </row>
        <row r="45">
          <cell r="B45" t="str">
            <v>JUAN CARLOS GASTELUM TREVIÑO</v>
          </cell>
          <cell r="C45" t="str">
            <v>Activo</v>
          </cell>
          <cell r="D45" t="str">
            <v>GATJ6907022Z9</v>
          </cell>
          <cell r="E45" t="str">
            <v>NO DATO</v>
          </cell>
          <cell r="F45" t="str">
            <v>NO</v>
          </cell>
          <cell r="G45" t="str">
            <v>Monterrey NUEVO LEON</v>
          </cell>
          <cell r="H45" t="str">
            <v>Beneficiario</v>
          </cell>
          <cell r="I45" t="str">
            <v/>
          </cell>
          <cell r="J45" t="str">
            <v>JUAN CARLOS</v>
          </cell>
          <cell r="K45" t="str">
            <v>GASTELUM</v>
          </cell>
          <cell r="L45" t="str">
            <v>TREVIÑO</v>
          </cell>
          <cell r="M45" t="str">
            <v>PF</v>
          </cell>
          <cell r="N45"/>
        </row>
        <row r="46">
          <cell r="B46" t="str">
            <v>KAREM FERNANDA SALDAÑA ALVAREZ</v>
          </cell>
          <cell r="C46" t="str">
            <v>Activo</v>
          </cell>
          <cell r="D46" t="str">
            <v>SAAK870806PZ9</v>
          </cell>
          <cell r="E46" t="str">
            <v>NO DATO</v>
          </cell>
          <cell r="F46" t="str">
            <v>NO</v>
          </cell>
          <cell r="G46" t="str">
            <v>Monterrey NUEVO LEON</v>
          </cell>
          <cell r="H46" t="str">
            <v>Proveedor Nacional</v>
          </cell>
          <cell r="I46" t="str">
            <v/>
          </cell>
          <cell r="J46" t="str">
            <v>KAREM FERNANDA</v>
          </cell>
          <cell r="K46" t="str">
            <v>SALDAÑA</v>
          </cell>
          <cell r="L46" t="str">
            <v>ALVAREZ</v>
          </cell>
          <cell r="M46" t="str">
            <v>PF</v>
          </cell>
          <cell r="N46"/>
        </row>
        <row r="47">
          <cell r="B47" t="str">
            <v>KARLA VERONICA TORRES RAMIREZ</v>
          </cell>
          <cell r="C47" t="str">
            <v>Activo</v>
          </cell>
          <cell r="D47" t="str">
            <v>TORK931009L69</v>
          </cell>
          <cell r="E47" t="str">
            <v>NO DATO</v>
          </cell>
          <cell r="F47" t="str">
            <v>Mariano Escobedo 637 Colonia Centro Monterrey Nuevo León</v>
          </cell>
          <cell r="G47" t="str">
            <v>Monterrey NUEVO LEON</v>
          </cell>
          <cell r="H47" t="str">
            <v>Beneficiario</v>
          </cell>
          <cell r="I47" t="str">
            <v/>
          </cell>
          <cell r="J47" t="str">
            <v>KARLA VERONICA</v>
          </cell>
          <cell r="K47" t="str">
            <v>TORRES</v>
          </cell>
          <cell r="L47" t="str">
            <v>RAMIREZ</v>
          </cell>
          <cell r="M47" t="str">
            <v>PF</v>
          </cell>
          <cell r="N47"/>
        </row>
        <row r="48">
          <cell r="B48" t="str">
            <v>LA SILLA TOUR SA DE CV</v>
          </cell>
          <cell r="C48" t="str">
            <v>Activo</v>
          </cell>
          <cell r="D48" t="str">
            <v>STO920114MT2</v>
          </cell>
          <cell r="E48" t="str">
            <v>Local C-10, C-11, PB, Av. Eugenio Garza Sada 3755 S, Contry</v>
          </cell>
          <cell r="F48" t="str">
            <v>Local C-10, C-11, PB, Av. Eugenio Garza Sada 3755 S, Contry</v>
          </cell>
          <cell r="G48" t="str">
            <v>Monterrey NUEVO LEON</v>
          </cell>
          <cell r="H48" t="str">
            <v>Proveedor Nacional</v>
          </cell>
          <cell r="I48">
            <v>64860</v>
          </cell>
          <cell r="J48">
            <v>0</v>
          </cell>
          <cell r="K48">
            <v>0</v>
          </cell>
          <cell r="L48">
            <v>0</v>
          </cell>
          <cell r="M48" t="str">
            <v>PM</v>
          </cell>
          <cell r="N48" t="str">
            <v>LA SILLA TOUR SA DE CV</v>
          </cell>
        </row>
        <row r="49">
          <cell r="B49" t="str">
            <v>LUCIA SADA ALANIS</v>
          </cell>
          <cell r="C49" t="str">
            <v>Activo</v>
          </cell>
          <cell r="D49" t="str">
            <v>SAAL570816NV5</v>
          </cell>
          <cell r="E49" t="str">
            <v>NO DATO</v>
          </cell>
          <cell r="F49" t="str">
            <v>NO</v>
          </cell>
          <cell r="G49" t="str">
            <v>Monterrey NUEVO LEON</v>
          </cell>
          <cell r="H49" t="str">
            <v>Proveedor Nacional</v>
          </cell>
          <cell r="I49" t="str">
            <v/>
          </cell>
          <cell r="J49" t="str">
            <v>LUCIA</v>
          </cell>
          <cell r="K49" t="str">
            <v>SADA</v>
          </cell>
          <cell r="L49" t="str">
            <v>ALANIS</v>
          </cell>
          <cell r="M49" t="str">
            <v>PF</v>
          </cell>
          <cell r="N49"/>
        </row>
        <row r="50">
          <cell r="B50" t="str">
            <v>LUIS GERARDO CASAS DELGADO</v>
          </cell>
          <cell r="C50" t="str">
            <v>Activo</v>
          </cell>
          <cell r="D50" t="str">
            <v>CADL640810EX2</v>
          </cell>
          <cell r="E50" t="str">
            <v>NO DATO</v>
          </cell>
          <cell r="F50" t="str">
            <v>NO</v>
          </cell>
          <cell r="G50" t="str">
            <v>Monterrey NUEVO LEON</v>
          </cell>
          <cell r="H50" t="str">
            <v>Proveedor Nacional</v>
          </cell>
          <cell r="I50" t="str">
            <v/>
          </cell>
          <cell r="J50" t="str">
            <v>LUIS GERARDO</v>
          </cell>
          <cell r="K50" t="str">
            <v>CASAS</v>
          </cell>
          <cell r="L50" t="str">
            <v>DELGADO</v>
          </cell>
          <cell r="M50" t="str">
            <v>PF</v>
          </cell>
          <cell r="N50"/>
        </row>
        <row r="51">
          <cell r="B51" t="str">
            <v>M58 SA DE CV</v>
          </cell>
          <cell r="C51" t="str">
            <v>Activo</v>
          </cell>
          <cell r="D51" t="str">
            <v>MXX1602106K4</v>
          </cell>
          <cell r="E51" t="str">
            <v>David Alfaro Siqueiros #104-1008</v>
          </cell>
          <cell r="F51" t="str">
            <v>David Alfaro Siqueiros #104-1008</v>
          </cell>
          <cell r="G51" t="str">
            <v>San Pedro Garza García, Nuevo Leon</v>
          </cell>
          <cell r="H51" t="str">
            <v>Proveedor Nacional</v>
          </cell>
          <cell r="I51">
            <v>66269</v>
          </cell>
          <cell r="J51">
            <v>0</v>
          </cell>
          <cell r="K51">
            <v>0</v>
          </cell>
          <cell r="L51">
            <v>0</v>
          </cell>
          <cell r="M51" t="str">
            <v>PM</v>
          </cell>
          <cell r="N51" t="str">
            <v>M58 SA DE CV</v>
          </cell>
        </row>
        <row r="52">
          <cell r="B52" t="str">
            <v>MARIA DE JESUS CANTU HERNANDEZ</v>
          </cell>
          <cell r="C52" t="str">
            <v>Activo</v>
          </cell>
          <cell r="D52" t="str">
            <v>CAHJ750319BA1</v>
          </cell>
          <cell r="E52" t="str">
            <v>NO DATO</v>
          </cell>
          <cell r="F52" t="str">
            <v>Mariano Escobedo 637 Colonia Centro Monterrey Nuevo León</v>
          </cell>
          <cell r="G52" t="str">
            <v>Monterrey NUEVO LEON</v>
          </cell>
          <cell r="H52" t="str">
            <v>Beneficiario</v>
          </cell>
          <cell r="I52" t="str">
            <v/>
          </cell>
          <cell r="J52" t="str">
            <v>MARIA DE JESUS</v>
          </cell>
          <cell r="K52" t="str">
            <v>CANTU</v>
          </cell>
          <cell r="L52" t="str">
            <v>HERNANDEZ</v>
          </cell>
          <cell r="M52" t="str">
            <v>PF</v>
          </cell>
          <cell r="N52"/>
        </row>
        <row r="53">
          <cell r="B53" t="str">
            <v>MARIA GUADALUPE RODRIGUEZ AREVALO</v>
          </cell>
          <cell r="C53" t="str">
            <v>Activo</v>
          </cell>
          <cell r="D53" t="str">
            <v>ROAG700718S38</v>
          </cell>
          <cell r="E53" t="str">
            <v>NO DATO</v>
          </cell>
          <cell r="F53" t="str">
            <v>COLON PTE. 1705 COL. CENTRO</v>
          </cell>
          <cell r="G53" t="str">
            <v>Monterrey NUEVO LEON</v>
          </cell>
          <cell r="H53" t="str">
            <v>Proveedor Nacional</v>
          </cell>
          <cell r="I53">
            <v>64000</v>
          </cell>
          <cell r="J53" t="str">
            <v>MARIA GUADALUPE</v>
          </cell>
          <cell r="K53" t="str">
            <v>RODRIGUEZ</v>
          </cell>
          <cell r="L53" t="str">
            <v>AREVALO</v>
          </cell>
          <cell r="M53" t="str">
            <v>PF</v>
          </cell>
          <cell r="N53"/>
        </row>
        <row r="54">
          <cell r="B54" t="str">
            <v>MARTHA LETICIA LEAL RODRIGUEZ</v>
          </cell>
          <cell r="C54" t="str">
            <v>Activo</v>
          </cell>
          <cell r="D54" t="str">
            <v>LERM5103031A3</v>
          </cell>
          <cell r="E54" t="str">
            <v>NO DATO</v>
          </cell>
          <cell r="F54" t="str">
            <v>AHUEHUETE 204 VALLE ALTO</v>
          </cell>
          <cell r="G54" t="str">
            <v>Monterrey NUEVO LEON</v>
          </cell>
          <cell r="H54" t="str">
            <v>Proveedor Nacional</v>
          </cell>
          <cell r="I54">
            <v>64989</v>
          </cell>
          <cell r="J54" t="str">
            <v>MARTHA LETICIA</v>
          </cell>
          <cell r="K54" t="str">
            <v>LEAL</v>
          </cell>
          <cell r="L54" t="str">
            <v>RODRIGUEZ</v>
          </cell>
          <cell r="M54" t="str">
            <v>PF</v>
          </cell>
          <cell r="N54"/>
        </row>
        <row r="55">
          <cell r="B55" t="str">
            <v>MAURICIO ALFONSO MORALES ALDAPE</v>
          </cell>
          <cell r="C55" t="str">
            <v>Activo</v>
          </cell>
          <cell r="D55" t="str">
            <v>MOAM740623JW7</v>
          </cell>
          <cell r="E55" t="str">
            <v>NO DATO</v>
          </cell>
          <cell r="F55" t="str">
            <v>SANTA CATARINA # 1437 COL. LOMAS DE LVALLE</v>
          </cell>
          <cell r="G55" t="str">
            <v>SAN PEDRO GARZA GARCIA  NUEVO LEON</v>
          </cell>
          <cell r="H55" t="str">
            <v>Proveedor Nacional</v>
          </cell>
          <cell r="I55">
            <v>66256</v>
          </cell>
          <cell r="J55" t="str">
            <v>MAURICIO ALFONSO</v>
          </cell>
          <cell r="K55" t="str">
            <v>MORALES</v>
          </cell>
          <cell r="L55" t="str">
            <v>ALDAPE</v>
          </cell>
          <cell r="M55" t="str">
            <v>PF</v>
          </cell>
          <cell r="N55"/>
        </row>
        <row r="56">
          <cell r="B56" t="str">
            <v>MAURICIO ALFONSO MORALES ALDAPE</v>
          </cell>
          <cell r="C56" t="str">
            <v>Activo</v>
          </cell>
          <cell r="D56" t="str">
            <v>MOAM740623JW7</v>
          </cell>
          <cell r="E56" t="str">
            <v>NO DATO</v>
          </cell>
          <cell r="F56" t="str">
            <v>SANTA CATARINA # 1437 COL. LOMAS DE LVALLE</v>
          </cell>
          <cell r="G56" t="str">
            <v>SAN PEDRO GARZA GARCIA  NUEVO LEON</v>
          </cell>
          <cell r="H56" t="str">
            <v>Beneficiario</v>
          </cell>
          <cell r="I56">
            <v>66256</v>
          </cell>
          <cell r="J56" t="str">
            <v>MAURICIO ALFONSO</v>
          </cell>
          <cell r="K56" t="str">
            <v>MORALES</v>
          </cell>
          <cell r="L56" t="str">
            <v>ALDAPE</v>
          </cell>
          <cell r="M56" t="str">
            <v>PF</v>
          </cell>
          <cell r="N56"/>
        </row>
        <row r="57">
          <cell r="B57" t="str">
            <v>MAYORISTA DE CLIMAS Y ELECTRODOMESTICOS SA DE CV</v>
          </cell>
          <cell r="C57" t="str">
            <v>Activo</v>
          </cell>
          <cell r="D57" t="str">
            <v>MCY130208FY0</v>
          </cell>
          <cell r="E57" t="str">
            <v> Av Paseo de los Leones 1205, Leones,</v>
          </cell>
          <cell r="F57" t="str">
            <v> Av Paseo de los Leones 1205, Leones,</v>
          </cell>
          <cell r="G57" t="str">
            <v>Monterrey NUEVO LEON</v>
          </cell>
          <cell r="H57" t="str">
            <v>Proveedor Nacional</v>
          </cell>
          <cell r="I57">
            <v>64610</v>
          </cell>
          <cell r="J57">
            <v>0</v>
          </cell>
          <cell r="K57">
            <v>0</v>
          </cell>
          <cell r="L57">
            <v>0</v>
          </cell>
          <cell r="M57" t="str">
            <v>PM</v>
          </cell>
          <cell r="N57" t="str">
            <v>MAYORISTA DE CLIMAS Y ELECTRODOMESTICOS SA DE CV</v>
          </cell>
        </row>
        <row r="58">
          <cell r="B58" t="str">
            <v>MIGUEL ARCANGEL GONZALEZ GUZMAN</v>
          </cell>
          <cell r="C58" t="str">
            <v>Activo</v>
          </cell>
          <cell r="D58" t="str">
            <v>GOGM620419LK2</v>
          </cell>
          <cell r="E58" t="str">
            <v>NO DATO</v>
          </cell>
          <cell r="F58" t="str">
            <v>Mariano Escobedo 637 Colonia Centro Monterrey Nuevo León</v>
          </cell>
          <cell r="G58" t="str">
            <v>Monterrey NUEVO LEON</v>
          </cell>
          <cell r="H58" t="str">
            <v>Beneficiario</v>
          </cell>
          <cell r="I58" t="str">
            <v/>
          </cell>
          <cell r="J58" t="str">
            <v>MIGUEL ARCANGEL</v>
          </cell>
          <cell r="K58" t="str">
            <v>GONZALEZ</v>
          </cell>
          <cell r="L58" t="str">
            <v>GUZMAN</v>
          </cell>
          <cell r="M58" t="str">
            <v>PF</v>
          </cell>
          <cell r="N58"/>
        </row>
        <row r="59">
          <cell r="B59" t="str">
            <v>MONTERREY MOTORS CUM SA DE CV</v>
          </cell>
          <cell r="C59" t="str">
            <v>Activo</v>
          </cell>
          <cell r="D59" t="str">
            <v>MML060703PC7</v>
          </cell>
          <cell r="E59" t="str">
            <v>Av. Paseo de los Leones No. 1265</v>
          </cell>
          <cell r="F59" t="str">
            <v>Av. Paseo de los Leones No. 1265</v>
          </cell>
          <cell r="G59" t="str">
            <v>Monterrey NUEVO LEON</v>
          </cell>
          <cell r="H59" t="str">
            <v>Proveedor Nacional</v>
          </cell>
          <cell r="I59">
            <v>64619</v>
          </cell>
          <cell r="J59">
            <v>0</v>
          </cell>
          <cell r="K59">
            <v>0</v>
          </cell>
          <cell r="L59">
            <v>0</v>
          </cell>
          <cell r="M59" t="str">
            <v>PM</v>
          </cell>
          <cell r="N59" t="str">
            <v>MONTERREY MOTORS CUM SA DE CV</v>
          </cell>
        </row>
        <row r="60">
          <cell r="B60" t="str">
            <v>NATURGY MEXICO SA DE CV</v>
          </cell>
          <cell r="C60" t="str">
            <v>Activo</v>
          </cell>
          <cell r="D60" t="str">
            <v>GNM9712017P7</v>
          </cell>
          <cell r="E60" t="str">
            <v> Av. Francisco I. Madero 3774, Col. Fierro</v>
          </cell>
          <cell r="F60" t="str">
            <v> Av. Francisco I. Madero 3774, Col. Fierro</v>
          </cell>
          <cell r="G60" t="str">
            <v>Monterrey NUEVO LEON</v>
          </cell>
          <cell r="H60" t="str">
            <v>Proveedor Nacional</v>
          </cell>
          <cell r="I60">
            <v>64560</v>
          </cell>
          <cell r="J60">
            <v>0</v>
          </cell>
          <cell r="K60">
            <v>0</v>
          </cell>
          <cell r="L60">
            <v>0</v>
          </cell>
          <cell r="M60" t="str">
            <v>PM</v>
          </cell>
          <cell r="N60" t="str">
            <v>NATURGY MEXICO SA DE CV</v>
          </cell>
        </row>
        <row r="61">
          <cell r="B61" t="str">
            <v>NORMA JUAREZ TREVIÑO</v>
          </cell>
          <cell r="C61" t="str">
            <v>Activo</v>
          </cell>
          <cell r="D61" t="str">
            <v>JUTN640224MC4</v>
          </cell>
          <cell r="E61" t="str">
            <v>NO DATO</v>
          </cell>
          <cell r="F61" t="str">
            <v>NO</v>
          </cell>
          <cell r="G61" t="str">
            <v>Monterrey NUEVO LEON</v>
          </cell>
          <cell r="H61" t="str">
            <v>Proveedor Nacional</v>
          </cell>
          <cell r="I61" t="str">
            <v/>
          </cell>
          <cell r="J61" t="str">
            <v>NORMA</v>
          </cell>
          <cell r="K61" t="str">
            <v>JUAREZ</v>
          </cell>
          <cell r="L61" t="str">
            <v>TREVIÑO</v>
          </cell>
          <cell r="M61" t="str">
            <v>PF</v>
          </cell>
          <cell r="N61"/>
        </row>
        <row r="62">
          <cell r="B62" t="str">
            <v>NORMA JUAREZ TREVIÑO</v>
          </cell>
          <cell r="C62" t="str">
            <v>Activo</v>
          </cell>
          <cell r="D62" t="str">
            <v>JUTN640224MC4</v>
          </cell>
          <cell r="E62" t="str">
            <v>NO DATO</v>
          </cell>
          <cell r="F62" t="str">
            <v>NO</v>
          </cell>
          <cell r="G62" t="str">
            <v>Monterrey NUEVO LEON</v>
          </cell>
          <cell r="H62" t="str">
            <v>Beneficiario</v>
          </cell>
          <cell r="I62" t="str">
            <v/>
          </cell>
          <cell r="J62" t="str">
            <v>NORMA</v>
          </cell>
          <cell r="K62" t="str">
            <v>JUAREZ</v>
          </cell>
          <cell r="L62" t="str">
            <v>TREVIÑO</v>
          </cell>
          <cell r="M62" t="str">
            <v>PF</v>
          </cell>
          <cell r="N62"/>
        </row>
        <row r="63">
          <cell r="B63" t="str">
            <v>NOVALAN COMPUTADORAS Y REDES SA DE CV</v>
          </cell>
          <cell r="C63" t="str">
            <v>Activo</v>
          </cell>
          <cell r="D63" t="str">
            <v>NCR930818UX9</v>
          </cell>
          <cell r="E63" t="str">
            <v>Lermas # 1718 Col. Mistras Centro</v>
          </cell>
          <cell r="F63" t="str">
            <v>Lermas # 1718 Col. Mistras Centro</v>
          </cell>
          <cell r="G63" t="str">
            <v>Monterrey NUEVO LEON</v>
          </cell>
          <cell r="H63" t="str">
            <v>Proveedor Nacional</v>
          </cell>
          <cell r="I63">
            <v>64460</v>
          </cell>
          <cell r="J63">
            <v>0</v>
          </cell>
          <cell r="K63">
            <v>0</v>
          </cell>
          <cell r="L63">
            <v>0</v>
          </cell>
          <cell r="M63" t="str">
            <v>PM</v>
          </cell>
          <cell r="N63" t="str">
            <v>NOVALAN COMPUTADORAS Y REDES SA DE CV</v>
          </cell>
        </row>
        <row r="64">
          <cell r="B64" t="str">
            <v>NPNL 127 SC</v>
          </cell>
          <cell r="C64" t="str">
            <v>Activo</v>
          </cell>
          <cell r="D64" t="str">
            <v>NCV170508T12</v>
          </cell>
          <cell r="E64" t="str">
            <v>GUAYANA HOLANDESA 250</v>
          </cell>
          <cell r="F64" t="str">
            <v>GUAYANA HOLANDESA 250</v>
          </cell>
          <cell r="G64" t="str">
            <v>Monterrey NUEVO LEON</v>
          </cell>
          <cell r="H64" t="str">
            <v>Proveedor Nacional</v>
          </cell>
          <cell r="I64">
            <v>64620</v>
          </cell>
          <cell r="J64">
            <v>0</v>
          </cell>
          <cell r="K64">
            <v>0</v>
          </cell>
          <cell r="L64">
            <v>0</v>
          </cell>
          <cell r="M64" t="str">
            <v>PM</v>
          </cell>
          <cell r="N64" t="str">
            <v>NPNL 127 SC</v>
          </cell>
        </row>
        <row r="65">
          <cell r="B65" t="str">
            <v>OFFICE DEPOT DE MEXICO SA DE CV</v>
          </cell>
          <cell r="C65" t="str">
            <v>Activo</v>
          </cell>
          <cell r="D65" t="str">
            <v>ODM950324V2A</v>
          </cell>
          <cell r="E65" t="str">
            <v>COLONIA VISTA HERMOSA</v>
          </cell>
          <cell r="F65" t="str">
            <v>COLONIA VISTA HERMOSA</v>
          </cell>
          <cell r="G65" t="str">
            <v>Cuajimalpa de Morelos,</v>
          </cell>
          <cell r="H65" t="str">
            <v>Proveedor Nacional</v>
          </cell>
          <cell r="I65">
            <v>5348</v>
          </cell>
          <cell r="J65">
            <v>0</v>
          </cell>
          <cell r="K65">
            <v>0</v>
          </cell>
          <cell r="L65">
            <v>0</v>
          </cell>
          <cell r="M65" t="str">
            <v>PM</v>
          </cell>
          <cell r="N65" t="str">
            <v>OFFICE DEPOT DE MEXICO SA DE CV</v>
          </cell>
        </row>
        <row r="66">
          <cell r="B66" t="str">
            <v>OXXO EXPRESS SA DE CV</v>
          </cell>
          <cell r="C66" t="str">
            <v>Activo</v>
          </cell>
          <cell r="D66" t="str">
            <v>OEX950605MJ6</v>
          </cell>
          <cell r="E66" t="str">
            <v>EDISON 1235 NORTE COLONIA TALLERES</v>
          </cell>
          <cell r="F66" t="str">
            <v>EDISON 1235 NORTE COLONIA TALLERES</v>
          </cell>
          <cell r="G66" t="str">
            <v>Monterrey NUEVO LEON</v>
          </cell>
          <cell r="H66" t="str">
            <v>Proveedor Nacional</v>
          </cell>
          <cell r="I66">
            <v>64480</v>
          </cell>
          <cell r="J66">
            <v>0</v>
          </cell>
          <cell r="K66">
            <v>0</v>
          </cell>
          <cell r="L66">
            <v>0</v>
          </cell>
          <cell r="M66" t="str">
            <v>PM</v>
          </cell>
          <cell r="N66" t="str">
            <v>OXXO EXPRESS SA DE CV</v>
          </cell>
        </row>
        <row r="67">
          <cell r="B67" t="str">
            <v>PATRICIO ALEJANDRO DIAZ CISNEROS</v>
          </cell>
          <cell r="C67" t="str">
            <v>Activo</v>
          </cell>
          <cell r="D67" t="str">
            <v>DICP900831HS0</v>
          </cell>
          <cell r="E67" t="str">
            <v>NO DATO</v>
          </cell>
          <cell r="F67" t="str">
            <v>Mariano Escobedo 637 Colonia Centro Monterrey Nuevo León</v>
          </cell>
          <cell r="G67" t="str">
            <v>Monterrey NUEVO LEON</v>
          </cell>
          <cell r="H67" t="str">
            <v>Beneficiario</v>
          </cell>
          <cell r="I67" t="str">
            <v/>
          </cell>
          <cell r="J67" t="str">
            <v>PATRICIO ALEJANDRO</v>
          </cell>
          <cell r="K67" t="str">
            <v>DIAZ</v>
          </cell>
          <cell r="L67" t="str">
            <v>CISNEROS</v>
          </cell>
          <cell r="M67" t="str">
            <v>PF</v>
          </cell>
          <cell r="N67"/>
        </row>
        <row r="68">
          <cell r="B68" t="str">
            <v>PC ONLINE SA DE CV</v>
          </cell>
          <cell r="C68" t="str">
            <v>Activo</v>
          </cell>
          <cell r="D68" t="str">
            <v>PON0201214D3</v>
          </cell>
          <cell r="E68" t="str">
            <v>Ignacio Morones prieto 1101 col. Nuevo repueblo</v>
          </cell>
          <cell r="F68" t="str">
            <v>Ignacio Morones prieto 1101 col. Nuevo repueblo</v>
          </cell>
          <cell r="G68" t="str">
            <v>Monterrey NUEVO LEON</v>
          </cell>
          <cell r="H68" t="str">
            <v>Proveedor Nacional</v>
          </cell>
          <cell r="I68">
            <v>64700</v>
          </cell>
          <cell r="J68">
            <v>0</v>
          </cell>
          <cell r="K68">
            <v>0</v>
          </cell>
          <cell r="L68">
            <v>0</v>
          </cell>
          <cell r="M68" t="str">
            <v>PM</v>
          </cell>
          <cell r="N68" t="str">
            <v>PC ONLINE SA DE CV</v>
          </cell>
        </row>
        <row r="69">
          <cell r="B69" t="str">
            <v>QUIROOCAN SA DE CV</v>
          </cell>
          <cell r="C69" t="str">
            <v>Activo</v>
          </cell>
          <cell r="D69" t="str">
            <v>QUI810918NR6</v>
          </cell>
          <cell r="E69" t="str">
            <v xml:space="preserve">Crratera Federal 307 Chetumal Puerto-Juarez s/n </v>
          </cell>
          <cell r="F69" t="str">
            <v xml:space="preserve">Crratera Federal 307 Chetumal Puerto-Juarez s/n </v>
          </cell>
          <cell r="G69" t="str">
            <v>Monterrey NUEVO LEON</v>
          </cell>
          <cell r="H69" t="str">
            <v>Proveedor Nacional</v>
          </cell>
          <cell r="I69">
            <v>77750</v>
          </cell>
          <cell r="J69">
            <v>0</v>
          </cell>
          <cell r="K69">
            <v>0</v>
          </cell>
          <cell r="L69">
            <v>0</v>
          </cell>
          <cell r="M69" t="str">
            <v>PM</v>
          </cell>
          <cell r="N69" t="str">
            <v>QUIROOCAN SA DE CV</v>
          </cell>
        </row>
        <row r="70">
          <cell r="B70" t="str">
            <v>RESTAURANTE SAN CARLOS SA DE CV</v>
          </cell>
          <cell r="C70" t="str">
            <v>Activo</v>
          </cell>
          <cell r="D70" t="str">
            <v>RSC800625B62</v>
          </cell>
          <cell r="E70" t="str">
            <v>Av. Ignacio Morones Prieto 2803 Pte, Loma Larga,</v>
          </cell>
          <cell r="F70" t="str">
            <v>Av. Ignacio Morones Prieto 2803 Pte, Loma Larga,</v>
          </cell>
          <cell r="G70" t="str">
            <v>Monterrey NUEVO LEON</v>
          </cell>
          <cell r="H70" t="str">
            <v>Proveedor Nacional</v>
          </cell>
          <cell r="I70">
            <v>64710</v>
          </cell>
          <cell r="J70">
            <v>0</v>
          </cell>
          <cell r="K70">
            <v>0</v>
          </cell>
          <cell r="L70">
            <v>0</v>
          </cell>
          <cell r="M70" t="str">
            <v>PM</v>
          </cell>
          <cell r="N70" t="str">
            <v>RESTAURANTE SAN CARLOS SA DE CV</v>
          </cell>
        </row>
        <row r="71">
          <cell r="B71" t="str">
            <v>ROBERTO RUBEN CELIS SALINAS</v>
          </cell>
          <cell r="C71" t="str">
            <v>Activo</v>
          </cell>
          <cell r="D71" t="str">
            <v>CESR791007HE5</v>
          </cell>
          <cell r="E71" t="str">
            <v>NO DATO</v>
          </cell>
          <cell r="F71" t="str">
            <v>Mariano Escobedo 637 Colonia Centro Monterrey Nuevo León</v>
          </cell>
          <cell r="G71" t="str">
            <v>Monterrey NUEVO LEON</v>
          </cell>
          <cell r="H71" t="str">
            <v>Beneficiario</v>
          </cell>
          <cell r="I71" t="str">
            <v/>
          </cell>
          <cell r="J71" t="str">
            <v>ROBERTO RUBEN</v>
          </cell>
          <cell r="K71" t="str">
            <v>CELIS</v>
          </cell>
          <cell r="L71" t="str">
            <v>SALINAS</v>
          </cell>
          <cell r="M71" t="str">
            <v>PF</v>
          </cell>
          <cell r="N71"/>
        </row>
        <row r="72">
          <cell r="B72" t="str">
            <v>SEGUROS AFIRME SA DE CV</v>
          </cell>
          <cell r="C72" t="str">
            <v>Activo</v>
          </cell>
          <cell r="D72" t="str">
            <v>SAF980202D99</v>
          </cell>
          <cell r="E72" t="str">
            <v>Miguel Hidalgo y Costilla 234 Poniente, Col.  Centro</v>
          </cell>
          <cell r="F72" t="str">
            <v>Miguel Hidalgo y Costilla 234 Poniente, Col.  Centro</v>
          </cell>
          <cell r="G72" t="str">
            <v>Monterrey NUEVO LEON</v>
          </cell>
          <cell r="H72" t="str">
            <v>Proveedor Nacional</v>
          </cell>
          <cell r="I72">
            <v>64000</v>
          </cell>
          <cell r="J72">
            <v>0</v>
          </cell>
          <cell r="K72">
            <v>0</v>
          </cell>
          <cell r="L72">
            <v>0</v>
          </cell>
          <cell r="M72" t="str">
            <v>PM</v>
          </cell>
          <cell r="N72" t="str">
            <v>SEGUROS AFIRME SA DE CV</v>
          </cell>
        </row>
        <row r="73">
          <cell r="B73" t="str">
            <v>SERVICIO DE ADMINISTRACION TRIBUTARIA</v>
          </cell>
          <cell r="C73" t="str">
            <v>Activo</v>
          </cell>
          <cell r="D73" t="str">
            <v>SAT970701NN3</v>
          </cell>
          <cell r="E73" t="str">
            <v> Avenida Hidalgo 77; Colonia Guerrero</v>
          </cell>
          <cell r="F73" t="str">
            <v> Avenida Hidalgo 77; Colonia Guerrero</v>
          </cell>
          <cell r="G73" t="str">
            <v>, Cuauhtémoc, Ciudad de México</v>
          </cell>
          <cell r="H73" t="str">
            <v>Proveedor Nacional</v>
          </cell>
          <cell r="I73">
            <v>6300</v>
          </cell>
          <cell r="J73">
            <v>0</v>
          </cell>
          <cell r="K73">
            <v>0</v>
          </cell>
          <cell r="L73">
            <v>0</v>
          </cell>
          <cell r="M73" t="str">
            <v>PM</v>
          </cell>
          <cell r="N73" t="str">
            <v>SERVICIO DE ADMINISTRACION TRIBUTARIA</v>
          </cell>
        </row>
        <row r="74">
          <cell r="B74" t="str">
            <v>SERVICIOS DE AGUA Y DRENAJE DE MONTERREY IPD</v>
          </cell>
          <cell r="C74" t="str">
            <v>Activo</v>
          </cell>
          <cell r="D74" t="str">
            <v>SAD560528572</v>
          </cell>
          <cell r="E74" t="str">
            <v>MATAMOROS 1717 COL. OBISPADO</v>
          </cell>
          <cell r="F74" t="str">
            <v>MATAMOROS 1717 COL. OBISPADO</v>
          </cell>
          <cell r="G74" t="str">
            <v>Monterrey NUEVO LEON</v>
          </cell>
          <cell r="H74" t="str">
            <v>Proveedor Nacional</v>
          </cell>
          <cell r="I74">
            <v>64060</v>
          </cell>
          <cell r="J74">
            <v>0</v>
          </cell>
          <cell r="K74">
            <v>0</v>
          </cell>
          <cell r="L74">
            <v>0</v>
          </cell>
          <cell r="M74" t="str">
            <v>PM</v>
          </cell>
          <cell r="N74" t="str">
            <v>SERVICIOS DE AGUA Y DRENAJE DE MONTERREY IPD</v>
          </cell>
        </row>
        <row r="75">
          <cell r="B75" t="str">
            <v>SERVICIOS MOTOCICLISTAS SA DE CV</v>
          </cell>
          <cell r="C75" t="str">
            <v>Activo</v>
          </cell>
          <cell r="D75" t="str">
            <v>SMS841018FG9</v>
          </cell>
          <cell r="E75" t="str">
            <v>Ave. San Pedro # 507 Col. Fuentes del Valle</v>
          </cell>
          <cell r="F75" t="str">
            <v>Ave. San Pedro # 507 Col. Fuentes del Valle</v>
          </cell>
          <cell r="G75" t="str">
            <v>Garza Gracia NUEVO LEON</v>
          </cell>
          <cell r="H75" t="str">
            <v>Proveedor Nacional</v>
          </cell>
          <cell r="I75" t="str">
            <v/>
          </cell>
          <cell r="J75">
            <v>0</v>
          </cell>
          <cell r="K75">
            <v>0</v>
          </cell>
          <cell r="L75">
            <v>0</v>
          </cell>
          <cell r="M75" t="str">
            <v>PM</v>
          </cell>
          <cell r="N75" t="str">
            <v>SERVICIOS MOTOCICLISTAS SA DE CV</v>
          </cell>
        </row>
        <row r="76">
          <cell r="B76" t="str">
            <v>SERVICIOS TECNOLOGICOS BLUEPOINT SA DE CV</v>
          </cell>
          <cell r="C76" t="str">
            <v>Activo</v>
          </cell>
          <cell r="D76" t="str">
            <v>STB150813461</v>
          </cell>
          <cell r="E76" t="str">
            <v>Torre Vertice Avenida Circuito Frida Kahlo 195 Del, Valle Oriente</v>
          </cell>
          <cell r="F76" t="str">
            <v>Torre Vertice Avenida Circuito Frida Kahlo 195 Del, Valle Oriente</v>
          </cell>
          <cell r="G76" t="str">
            <v>San Pedro Garza García, N.L.</v>
          </cell>
          <cell r="H76" t="str">
            <v>Proveedor Nacional</v>
          </cell>
          <cell r="I76">
            <v>66260</v>
          </cell>
          <cell r="J76">
            <v>0</v>
          </cell>
          <cell r="K76">
            <v>0</v>
          </cell>
          <cell r="L76">
            <v>0</v>
          </cell>
          <cell r="M76" t="str">
            <v>PM</v>
          </cell>
          <cell r="N76" t="str">
            <v>SERVICIOS TECNOLOGICOS BLUEPOINT SA DE CV</v>
          </cell>
        </row>
        <row r="77">
          <cell r="B77" t="str">
            <v>SESEANL</v>
          </cell>
          <cell r="C77" t="str">
            <v>Activo</v>
          </cell>
          <cell r="D77" t="str">
            <v>SES1707072Y1</v>
          </cell>
          <cell r="E77" t="str">
            <v>Mariano Escobedo 637 Colonia Centro Monterrey Nuevo León</v>
          </cell>
          <cell r="F77" t="str">
            <v>Mariano Escobedo 637 Colonia Centro Monterrey Nuevo León</v>
          </cell>
          <cell r="G77" t="str">
            <v>Monterrey NUEVO LEON</v>
          </cell>
          <cell r="H77" t="str">
            <v>Beneficiario</v>
          </cell>
          <cell r="I77" t="str">
            <v/>
          </cell>
          <cell r="J77">
            <v>0</v>
          </cell>
          <cell r="K77">
            <v>0</v>
          </cell>
          <cell r="L77">
            <v>0</v>
          </cell>
          <cell r="M77" t="str">
            <v>PM</v>
          </cell>
          <cell r="N77" t="str">
            <v>SESEANL</v>
          </cell>
        </row>
        <row r="78">
          <cell r="B78" t="str">
            <v>SOLGAR SA DE CV</v>
          </cell>
          <cell r="C78" t="str">
            <v>Activo</v>
          </cell>
          <cell r="D78" t="str">
            <v>SOL910423HX5</v>
          </cell>
          <cell r="E78" t="str">
            <v>AVE. REVOLUCUION # 3592 FRACCIONAMIENTO LA PRIMAVERA  2 SECTOR</v>
          </cell>
          <cell r="F78" t="str">
            <v>AVE. REVOLUCUION # 3592 FRACCIONAMIENTO LA PRIMAVERA  2 SECTOR</v>
          </cell>
          <cell r="G78" t="str">
            <v>Monterrey NUEVO LEON</v>
          </cell>
          <cell r="H78" t="str">
            <v>Proveedor Nacional</v>
          </cell>
          <cell r="I78">
            <v>64830</v>
          </cell>
          <cell r="J78">
            <v>0</v>
          </cell>
          <cell r="K78">
            <v>0</v>
          </cell>
          <cell r="L78">
            <v>0</v>
          </cell>
          <cell r="M78" t="str">
            <v>PM</v>
          </cell>
          <cell r="N78" t="str">
            <v>SOLGAR SA DE CV</v>
          </cell>
        </row>
        <row r="79">
          <cell r="B79" t="str">
            <v>SOPORTE JURIDICO CORPORATIVO Y ASOCIADOS SC</v>
          </cell>
          <cell r="C79" t="str">
            <v>Activo</v>
          </cell>
          <cell r="D79" t="str">
            <v>SJC141204M92</v>
          </cell>
          <cell r="E79" t="str">
            <v>NO</v>
          </cell>
          <cell r="F79" t="str">
            <v>NO</v>
          </cell>
          <cell r="G79" t="str">
            <v>Monterrey NUEVO LEON</v>
          </cell>
          <cell r="H79" t="str">
            <v>Proveedor Nacional</v>
          </cell>
          <cell r="I79" t="str">
            <v/>
          </cell>
          <cell r="J79">
            <v>0</v>
          </cell>
          <cell r="K79">
            <v>0</v>
          </cell>
          <cell r="L79">
            <v>0</v>
          </cell>
          <cell r="M79" t="str">
            <v>PM</v>
          </cell>
          <cell r="N79" t="str">
            <v>SOPORTE JURIDICO CORPORATIVO Y ASOCIADOS SC</v>
          </cell>
        </row>
        <row r="80">
          <cell r="B80" t="str">
            <v>TIENDAS SORIANA SA DE CV</v>
          </cell>
          <cell r="C80" t="str">
            <v>Activo</v>
          </cell>
          <cell r="D80" t="str">
            <v>TSO991022PB6</v>
          </cell>
          <cell r="E80" t="str">
            <v>Av. Alejandro de Rodas 3102-A Col. Cumbres 8vo Sector</v>
          </cell>
          <cell r="F80" t="str">
            <v>Av. Alejandro de Rodas 3102-A Col. Cumbres 8vo Sector</v>
          </cell>
          <cell r="G80" t="str">
            <v>Monterrey NUEVO LEON</v>
          </cell>
          <cell r="H80" t="str">
            <v>Proveedor Nacional</v>
          </cell>
          <cell r="I80">
            <v>64610</v>
          </cell>
          <cell r="J80">
            <v>0</v>
          </cell>
          <cell r="K80">
            <v>0</v>
          </cell>
          <cell r="L80">
            <v>0</v>
          </cell>
          <cell r="M80" t="str">
            <v>PM</v>
          </cell>
          <cell r="N80" t="str">
            <v>TIENDAS SORIANA SA DE CV</v>
          </cell>
        </row>
        <row r="81">
          <cell r="B81" t="str">
            <v>YESSICA DANIELA GARCIA FLORES</v>
          </cell>
          <cell r="C81" t="str">
            <v>Activo</v>
          </cell>
          <cell r="D81" t="str">
            <v>GAFY8505128I9</v>
          </cell>
          <cell r="E81" t="str">
            <v>NO DATO</v>
          </cell>
          <cell r="F81" t="str">
            <v>NO</v>
          </cell>
          <cell r="G81" t="str">
            <v>Monterrey NUEVO LEON</v>
          </cell>
          <cell r="H81" t="str">
            <v>Proveedor Nacional</v>
          </cell>
          <cell r="I81" t="str">
            <v/>
          </cell>
          <cell r="J81" t="str">
            <v>YESSICA DANIELA</v>
          </cell>
          <cell r="K81" t="str">
            <v>GARCIA</v>
          </cell>
          <cell r="L81" t="str">
            <v>FLORES</v>
          </cell>
          <cell r="M81" t="str">
            <v>PF</v>
          </cell>
          <cell r="N81"/>
        </row>
        <row r="82">
          <cell r="B82" t="str">
            <v>INSTITUTO PARA EL DESARROLLO TECNICO DE LAS HACIENDAS PUBLICAS</v>
          </cell>
          <cell r="C82" t="str">
            <v>Activo</v>
          </cell>
          <cell r="D82" t="str">
            <v>IDT7304062KA</v>
          </cell>
          <cell r="E82" t="str">
            <v>LERDO DE TEJADA 2469 ARCOS SUR</v>
          </cell>
          <cell r="F82" t="str">
            <v>LERDO DE TEJADA 2469 ARCOS SUR</v>
          </cell>
          <cell r="G82" t="str">
            <v>Guadalajara JALISCO</v>
          </cell>
          <cell r="H82" t="str">
            <v>Proveedor Nacional</v>
          </cell>
          <cell r="I82" t="str">
            <v>44500</v>
          </cell>
          <cell r="J82">
            <v>0</v>
          </cell>
          <cell r="K82">
            <v>0</v>
          </cell>
          <cell r="L82">
            <v>0</v>
          </cell>
          <cell r="M82" t="str">
            <v>PM</v>
          </cell>
          <cell r="N82" t="str">
            <v>INSTITUTO PARA EL DESARROLLO TECNICO DE LAS HACIENDAS PUBLICAS</v>
          </cell>
        </row>
        <row r="83">
          <cell r="B83" t="str">
            <v>AEROVIAS DE MEXICO SA DE CV</v>
          </cell>
          <cell r="C83" t="str">
            <v>Activo</v>
          </cell>
          <cell r="D83" t="str">
            <v>AME880912I89</v>
          </cell>
          <cell r="E83" t="str">
            <v>Paseo de la Reforma. Núm: 445 Piso 8 Torre B.</v>
          </cell>
          <cell r="F83" t="str">
            <v>Paseo de la Reforma. Núm: 445 Piso 8 Torre B.</v>
          </cell>
          <cell r="G83" t="str">
            <v xml:space="preserve">D.F. CIUDAD DE MEXICO </v>
          </cell>
          <cell r="H83" t="str">
            <v>Proveedor Nacional</v>
          </cell>
          <cell r="I83">
            <v>6500</v>
          </cell>
          <cell r="J83">
            <v>0</v>
          </cell>
          <cell r="K83">
            <v>0</v>
          </cell>
          <cell r="L83">
            <v>0</v>
          </cell>
          <cell r="M83" t="str">
            <v>PM</v>
          </cell>
          <cell r="N83" t="str">
            <v>AEROVIAS DE MEXICO SA DE CV</v>
          </cell>
        </row>
        <row r="84">
          <cell r="B84" t="str">
            <v>CONCESIONARIA VUELA COMPAÑIA DE AVIACION SAPI DE CV</v>
          </cell>
          <cell r="C84" t="str">
            <v>Activo</v>
          </cell>
          <cell r="D84" t="str">
            <v>CVA041027H8O</v>
          </cell>
          <cell r="E84" t="str">
            <v> Antonio Dovalí Jaime. Núm: 70 Torre B Piso 13</v>
          </cell>
          <cell r="F84" t="str">
            <v> Antonio Dovalí Jaime. Núm: 70 Torre B Piso 13</v>
          </cell>
          <cell r="G84" t="str">
            <v xml:space="preserve">D.F. CIUDAD DE MEXICO </v>
          </cell>
          <cell r="H84" t="str">
            <v>Proveedor Nacional</v>
          </cell>
          <cell r="I84">
            <v>1210</v>
          </cell>
          <cell r="J84">
            <v>0</v>
          </cell>
          <cell r="K84">
            <v>0</v>
          </cell>
          <cell r="L84">
            <v>0</v>
          </cell>
          <cell r="M84" t="str">
            <v>PM</v>
          </cell>
          <cell r="N84" t="str">
            <v>CONCESIONARIA VUELA COMPAÑIA DE AVIACION SAPI DE CV</v>
          </cell>
        </row>
        <row r="85">
          <cell r="B85" t="str">
            <v>ABC AEROLINEAS SA DE CV</v>
          </cell>
          <cell r="C85" t="str">
            <v>Activo</v>
          </cell>
          <cell r="D85" t="str">
            <v>AAE050309FM0</v>
          </cell>
          <cell r="E85" t="str">
            <v> Ignacio Longares. Núm: 102 Lote 2 Manzana 2 (Parque industrial Exportec 1) Col. San pedfro totoltepec</v>
          </cell>
          <cell r="F85" t="str">
            <v> Ignacio Longares. Núm: 102 Lote 2 Manzana 2 (Parque industrial Exportec 1) Col. San pedfro totoltepec</v>
          </cell>
          <cell r="G85" t="str">
            <v>Toluca  EDO. DE MEXICO</v>
          </cell>
          <cell r="H85" t="str">
            <v>Proveedor Nacional</v>
          </cell>
          <cell r="I85">
            <v>50200</v>
          </cell>
          <cell r="J85">
            <v>0</v>
          </cell>
          <cell r="K85">
            <v>0</v>
          </cell>
          <cell r="L85">
            <v>0</v>
          </cell>
          <cell r="M85" t="str">
            <v>PM</v>
          </cell>
          <cell r="N85" t="str">
            <v>ABC AEROLINEAS SA DE CV</v>
          </cell>
        </row>
        <row r="86">
          <cell r="B86" t="str">
            <v>AEROENLACES NACIONALES SA DE CV</v>
          </cell>
          <cell r="C86" t="str">
            <v>Activo</v>
          </cell>
          <cell r="D86" t="str">
            <v>ANA050518RL1</v>
          </cell>
          <cell r="E86" t="str">
            <v>Aeropuerto de Monterrey, Terminal C, Zona de CargaCarretera Miguel Alemán Km. 24</v>
          </cell>
          <cell r="F86" t="str">
            <v>Aeropuerto de Monterrey, Terminal C, Zona de CargaCarretera Miguel Alemán Km. 24</v>
          </cell>
          <cell r="G86" t="str">
            <v xml:space="preserve">Apodaca NUEVO LEON </v>
          </cell>
          <cell r="H86" t="str">
            <v>Proveedor Nacional</v>
          </cell>
          <cell r="I86">
            <v>66600</v>
          </cell>
          <cell r="J86">
            <v>0</v>
          </cell>
          <cell r="K86">
            <v>0</v>
          </cell>
          <cell r="L86">
            <v>0</v>
          </cell>
          <cell r="M86" t="str">
            <v>PM</v>
          </cell>
          <cell r="N86" t="str">
            <v>AEROENLACES NACIONALES SA DE CV</v>
          </cell>
        </row>
        <row r="87">
          <cell r="B87" t="str">
            <v>EMBIA PARKING SA DE CV</v>
          </cell>
          <cell r="C87" t="str">
            <v>Activo</v>
          </cell>
          <cell r="D87" t="str">
            <v>BBE061123744</v>
          </cell>
          <cell r="E87" t="str">
            <v> Pabellón M - Piso 25, Av. Benito Juárez 1102, Centro,</v>
          </cell>
          <cell r="F87" t="str">
            <v> Pabellón M - Piso 25, Av. Benito Juárez 1102, Centro,</v>
          </cell>
          <cell r="G87" t="str">
            <v>Monterrey NUEVO LEON</v>
          </cell>
          <cell r="H87" t="str">
            <v>Proveedor Nacional</v>
          </cell>
          <cell r="I87">
            <v>64000</v>
          </cell>
          <cell r="J87">
            <v>0</v>
          </cell>
          <cell r="K87">
            <v>0</v>
          </cell>
          <cell r="L87">
            <v>0</v>
          </cell>
          <cell r="M87" t="str">
            <v>PM</v>
          </cell>
          <cell r="N87" t="str">
            <v>EMBIA PARKING SA DE CV</v>
          </cell>
        </row>
        <row r="88">
          <cell r="B88" t="str">
            <v>SIN COMPROBANTE FISCAL</v>
          </cell>
          <cell r="C88" t="str">
            <v>Activo</v>
          </cell>
          <cell r="D88" t="str">
            <v>XAXX010101000</v>
          </cell>
          <cell r="E88" t="str">
            <v>NO DATO</v>
          </cell>
          <cell r="F88"/>
          <cell r="G88" t="str">
            <v/>
          </cell>
          <cell r="H88" t="str">
            <v>Proveedor Nacional</v>
          </cell>
          <cell r="I88" t="str">
            <v/>
          </cell>
          <cell r="J88">
            <v>0</v>
          </cell>
          <cell r="K88">
            <v>0</v>
          </cell>
          <cell r="L88">
            <v>0</v>
          </cell>
          <cell r="M88" t="str">
            <v>PF</v>
          </cell>
          <cell r="N88"/>
        </row>
        <row r="89">
          <cell r="B89" t="str">
            <v>HAMBURGUESERIA LA ROMA SAPI DE CV</v>
          </cell>
          <cell r="C89" t="str">
            <v>Activo</v>
          </cell>
          <cell r="D89" t="str">
            <v>HRO130426LE5</v>
          </cell>
          <cell r="E89" t="str">
            <v>Orizaba 87 Roma Norte Cuauhtémoc</v>
          </cell>
          <cell r="F89" t="str">
            <v>Orizaba 87 Roma Norte Cuauhtémoc</v>
          </cell>
          <cell r="G89" t="str">
            <v xml:space="preserve">D.F. CIUDAD DE MEXICO </v>
          </cell>
          <cell r="H89" t="str">
            <v>Proveedor Nacional</v>
          </cell>
          <cell r="I89">
            <v>6700</v>
          </cell>
          <cell r="J89">
            <v>0</v>
          </cell>
          <cell r="K89">
            <v>0</v>
          </cell>
          <cell r="L89">
            <v>0</v>
          </cell>
          <cell r="M89" t="str">
            <v>PM</v>
          </cell>
          <cell r="N89" t="str">
            <v>HAMBURGUESERIA LA ROMA SAPI DE CV</v>
          </cell>
        </row>
        <row r="90">
          <cell r="B90" t="str">
            <v>AEROPUERTO DE MONTERREY SA DE CV</v>
          </cell>
          <cell r="C90" t="str">
            <v>Activo</v>
          </cell>
          <cell r="D90" t="str">
            <v>AMO980615LT8</v>
          </cell>
          <cell r="E90" t="str">
            <v>CARR MIGUEL ALEMAN KM24/SN</v>
          </cell>
          <cell r="F90" t="str">
            <v>CARR MIGUEL ALEMAN KM24/SN</v>
          </cell>
          <cell r="G90" t="str">
            <v xml:space="preserve">Apodaca NUEVO LEON </v>
          </cell>
          <cell r="H90" t="str">
            <v>Proveedor Nacional</v>
          </cell>
          <cell r="I90">
            <v>66600</v>
          </cell>
          <cell r="J90">
            <v>0</v>
          </cell>
          <cell r="K90">
            <v>0</v>
          </cell>
          <cell r="L90">
            <v>0</v>
          </cell>
          <cell r="M90" t="str">
            <v>PM</v>
          </cell>
          <cell r="N90" t="str">
            <v>AEROPUERTO DE MONTERREY SA DE CV</v>
          </cell>
        </row>
        <row r="91">
          <cell r="B91" t="str">
            <v>IMPULSORA DE DESARROLLOS INMOBILIARIOS HX</v>
          </cell>
          <cell r="C91" t="str">
            <v>Activo</v>
          </cell>
          <cell r="D91" t="str">
            <v>IDI1706213Z5</v>
          </cell>
          <cell r="E91" t="str">
            <v>Eugenia 1112, Narvarte Poniente, Benito Juárez</v>
          </cell>
          <cell r="F91" t="str">
            <v>Eugenia 1112, Narvarte Poniente, Benito Juárez</v>
          </cell>
          <cell r="G91" t="str">
            <v>Ciudad de México, CDMX</v>
          </cell>
          <cell r="H91" t="str">
            <v>Proveedor Nacional</v>
          </cell>
          <cell r="I91">
            <v>3020</v>
          </cell>
          <cell r="J91">
            <v>0</v>
          </cell>
          <cell r="K91">
            <v>0</v>
          </cell>
          <cell r="L91">
            <v>0</v>
          </cell>
          <cell r="M91" t="str">
            <v>PM</v>
          </cell>
          <cell r="N91" t="str">
            <v>IMPULSORA DE DESARROLLOS INMOBILIARIOS HX</v>
          </cell>
        </row>
        <row r="92">
          <cell r="B92" t="str">
            <v>BORDADOS Y PROMOCIONALES BID SA DE CV</v>
          </cell>
          <cell r="C92" t="str">
            <v>Activo</v>
          </cell>
          <cell r="D92" t="str">
            <v>BPB121113Q42</v>
          </cell>
          <cell r="E92" t="str">
            <v>JERONIMO TREVIÑO 143 CENTRO</v>
          </cell>
          <cell r="F92" t="str">
            <v>JERONIMO TREVIÑO 143 CENTRO</v>
          </cell>
          <cell r="G92" t="str">
            <v>Monterrey NUEVO LEON</v>
          </cell>
          <cell r="H92" t="str">
            <v>Proveedor Nacional</v>
          </cell>
          <cell r="I92" t="str">
            <v>64000</v>
          </cell>
          <cell r="J92">
            <v>0</v>
          </cell>
          <cell r="K92">
            <v>0</v>
          </cell>
          <cell r="L92">
            <v>0</v>
          </cell>
          <cell r="M92" t="str">
            <v>PM</v>
          </cell>
          <cell r="N92" t="str">
            <v>BORDADOS Y PROMOCIONALES BID SA DE CV</v>
          </cell>
        </row>
        <row r="93">
          <cell r="B93" t="str">
            <v>ASOCIACION PROMOTORA DE EXPOSICIONES AC</v>
          </cell>
          <cell r="C93" t="str">
            <v>Activo</v>
          </cell>
          <cell r="D93" t="str">
            <v>APE920429MM5</v>
          </cell>
          <cell r="E93" t="str">
            <v>PARQUE FUNDIDORA 501 OBRERA</v>
          </cell>
          <cell r="F93" t="str">
            <v>PARQUE FUNDIDORA 501 OBRERA</v>
          </cell>
          <cell r="G93" t="str">
            <v>Monterrey NUEVO LEON</v>
          </cell>
          <cell r="H93" t="str">
            <v>Proveedor Nacional</v>
          </cell>
          <cell r="I93" t="str">
            <v>64010</v>
          </cell>
          <cell r="J93">
            <v>0</v>
          </cell>
          <cell r="K93">
            <v>0</v>
          </cell>
          <cell r="L93">
            <v>0</v>
          </cell>
          <cell r="M93" t="str">
            <v>PM</v>
          </cell>
          <cell r="N93" t="str">
            <v>ASOCIACION PROMOTORA DE EXPOSICIONES AC</v>
          </cell>
        </row>
        <row r="94">
          <cell r="B94" t="str">
            <v>IDEAS ARTE GRAFICO S DE RL DE CV</v>
          </cell>
          <cell r="C94" t="str">
            <v>Activo</v>
          </cell>
          <cell r="D94" t="str">
            <v>IAG121220LI2</v>
          </cell>
          <cell r="E94" t="str">
            <v>Tezcatzin 1A, San Pablo</v>
          </cell>
          <cell r="F94" t="str">
            <v>Tezcatzin 1A, San Pablo</v>
          </cell>
          <cell r="G94" t="str">
            <v>Santiago de Querétaro, Qro.</v>
          </cell>
          <cell r="H94" t="str">
            <v>Proveedor Nacional</v>
          </cell>
          <cell r="I94">
            <v>76130</v>
          </cell>
          <cell r="J94">
            <v>0</v>
          </cell>
          <cell r="K94">
            <v>0</v>
          </cell>
          <cell r="L94">
            <v>0</v>
          </cell>
          <cell r="M94" t="str">
            <v>PM</v>
          </cell>
          <cell r="N94" t="str">
            <v>IDEAS ARTE GRAFICO S DE RL DE CV</v>
          </cell>
        </row>
        <row r="95">
          <cell r="B95" t="str">
            <v>EMPRESAS AREVALO GARZA SA DE CV</v>
          </cell>
          <cell r="C95" t="str">
            <v>Activo</v>
          </cell>
          <cell r="D95" t="str">
            <v>EAG900125EK4</v>
          </cell>
          <cell r="E95" t="str">
            <v>15 de Mayo 637, Centro,</v>
          </cell>
          <cell r="F95" t="str">
            <v>15 de Mayo 637, Centro,</v>
          </cell>
          <cell r="G95" t="str">
            <v>Monterrey, N.L.</v>
          </cell>
          <cell r="H95" t="str">
            <v>Proveedor Nacional</v>
          </cell>
          <cell r="I95">
            <v>64720</v>
          </cell>
          <cell r="J95">
            <v>0</v>
          </cell>
          <cell r="K95">
            <v>0</v>
          </cell>
          <cell r="L95">
            <v>0</v>
          </cell>
          <cell r="M95" t="str">
            <v>PM</v>
          </cell>
          <cell r="N95" t="str">
            <v>EMPRESAS AREVALO GARZA SA DE CV</v>
          </cell>
        </row>
        <row r="96">
          <cell r="B96" t="str">
            <v>CRYSTAL ENERGY SOLUTIONS SA DE CV</v>
          </cell>
          <cell r="C96" t="str">
            <v>Activo</v>
          </cell>
          <cell r="D96" t="str">
            <v>CES161117234</v>
          </cell>
          <cell r="E96" t="str">
            <v xml:space="preserve">AV. SIMON BOLIVA #  1827-A  Col. Mitras Centro </v>
          </cell>
          <cell r="F96" t="str">
            <v xml:space="preserve">AV. SIMON BOLIVA #  1827-A  Col. Mitras Centro </v>
          </cell>
          <cell r="G96" t="str">
            <v>Monterrey NUEVO LEON</v>
          </cell>
          <cell r="H96" t="str">
            <v>Proveedor Nacional</v>
          </cell>
          <cell r="I96">
            <v>64460</v>
          </cell>
          <cell r="J96">
            <v>0</v>
          </cell>
          <cell r="K96">
            <v>0</v>
          </cell>
          <cell r="L96">
            <v>0</v>
          </cell>
          <cell r="M96" t="str">
            <v>PM</v>
          </cell>
          <cell r="N96" t="str">
            <v>CRYSTAL ENERGY SOLUTIONS SA DE CV</v>
          </cell>
        </row>
        <row r="97">
          <cell r="B97" t="str">
            <v>FUMIGACIONES RANGEL DE MONTERREY SA DE CV</v>
          </cell>
          <cell r="C97" t="str">
            <v>Activo</v>
          </cell>
          <cell r="D97" t="str">
            <v>FRM890316EH7</v>
          </cell>
          <cell r="E97" t="str">
            <v>NUEVA YERSEY 4311-1 FRACC INDUSTRIAL LINCOLN</v>
          </cell>
          <cell r="F97" t="str">
            <v>NUEVA YERSEY 4311-1 FRACC INDUSTRIAL LINCOLN</v>
          </cell>
          <cell r="G97" t="str">
            <v>Monterrey NUEVO LEON</v>
          </cell>
          <cell r="H97" t="str">
            <v>Proveedor Nacional</v>
          </cell>
          <cell r="I97" t="str">
            <v>64310</v>
          </cell>
          <cell r="J97">
            <v>0</v>
          </cell>
          <cell r="K97">
            <v>0</v>
          </cell>
          <cell r="L97">
            <v>0</v>
          </cell>
          <cell r="M97" t="str">
            <v>PM</v>
          </cell>
          <cell r="N97" t="str">
            <v>FUMIGACIONES RANGEL DE MONTERREY SA DE CV</v>
          </cell>
        </row>
        <row r="98">
          <cell r="B98" t="str">
            <v>PETROMAX SA DE CV</v>
          </cell>
          <cell r="C98" t="str">
            <v>Activo</v>
          </cell>
          <cell r="D98" t="str">
            <v>PET040903DH1</v>
          </cell>
          <cell r="E98" t="str">
            <v>Periférico de La Juventud No. 3709</v>
          </cell>
          <cell r="F98" t="str">
            <v>Periférico de La Juventud No. 3709</v>
          </cell>
          <cell r="G98" t="str">
            <v>Chihuahua, Chihuahua, México.</v>
          </cell>
          <cell r="H98" t="str">
            <v>Proveedor Nacional</v>
          </cell>
          <cell r="I98">
            <v>31215</v>
          </cell>
          <cell r="J98">
            <v>0</v>
          </cell>
          <cell r="K98">
            <v>0</v>
          </cell>
          <cell r="L98">
            <v>0</v>
          </cell>
          <cell r="M98" t="str">
            <v>PM</v>
          </cell>
          <cell r="N98" t="str">
            <v>PETROMAX SA DE CV</v>
          </cell>
        </row>
        <row r="99">
          <cell r="B99" t="str">
            <v>SERVICIO COSMART MITRAS SA DE CV</v>
          </cell>
          <cell r="C99" t="str">
            <v>Activo</v>
          </cell>
          <cell r="D99" t="str">
            <v>SCM831223370</v>
          </cell>
          <cell r="E99" t="str">
            <v>Avenida Francisco I. Madero Poniente No. 3191,</v>
          </cell>
          <cell r="F99" t="str">
            <v>Avenida Francisco I. Madero Poniente No. 3191,</v>
          </cell>
          <cell r="G99" t="str">
            <v>Monterrey NUEVO LEON</v>
          </cell>
          <cell r="H99" t="str">
            <v>Proveedor Nacional</v>
          </cell>
          <cell r="I99">
            <v>64460</v>
          </cell>
          <cell r="J99">
            <v>0</v>
          </cell>
          <cell r="K99">
            <v>0</v>
          </cell>
          <cell r="L99">
            <v>0</v>
          </cell>
          <cell r="M99" t="str">
            <v>PM</v>
          </cell>
          <cell r="N99" t="str">
            <v>SERVICIO COSMART MITRAS SA DE CV</v>
          </cell>
        </row>
        <row r="100">
          <cell r="B100" t="str">
            <v>SERVICIOS GASOLINEROS DE MEXICO SA DE CV</v>
          </cell>
          <cell r="C100" t="str">
            <v>Activo</v>
          </cell>
          <cell r="D100" t="str">
            <v>SGM950714DC2</v>
          </cell>
          <cell r="E100" t="str">
            <v>Av. Ruiz Cortines Poniente 3505, Mitras Nte.,</v>
          </cell>
          <cell r="F100" t="str">
            <v>Av. Ruiz Cortines Poniente 3505, Mitras Nte.,</v>
          </cell>
          <cell r="G100" t="str">
            <v>Monterrey NUEVO LEON</v>
          </cell>
          <cell r="H100" t="str">
            <v>Proveedor Nacional</v>
          </cell>
          <cell r="I100">
            <v>64320</v>
          </cell>
          <cell r="J100">
            <v>0</v>
          </cell>
          <cell r="K100">
            <v>0</v>
          </cell>
          <cell r="L100">
            <v>0</v>
          </cell>
          <cell r="M100" t="str">
            <v>PM</v>
          </cell>
          <cell r="N100" t="str">
            <v>SERVICIOS GASOLINEROS DE MEXICO SA DE CV</v>
          </cell>
        </row>
        <row r="101">
          <cell r="B101" t="str">
            <v>DESPEGAR.COM MEXICO SA DE CV</v>
          </cell>
          <cell r="C101" t="str">
            <v>Activo</v>
          </cell>
          <cell r="D101" t="str">
            <v>DCM000125IY6</v>
          </cell>
          <cell r="E101" t="str">
            <v>Av. Insurgentes Sur 1457, Insurgentes Mixcoac, Benito Juárez, </v>
          </cell>
          <cell r="F101" t="str">
            <v>Av. Insurgentes Sur 1457, Insurgentes Mixcoac, Benito Juárez, </v>
          </cell>
          <cell r="G101" t="str">
            <v> Ciudad de México, CDMX</v>
          </cell>
          <cell r="H101" t="str">
            <v>Proveedor Nacional</v>
          </cell>
          <cell r="I101">
            <v>3920</v>
          </cell>
          <cell r="J101">
            <v>0</v>
          </cell>
          <cell r="K101">
            <v>0</v>
          </cell>
          <cell r="L101">
            <v>0</v>
          </cell>
          <cell r="M101" t="str">
            <v>PM</v>
          </cell>
          <cell r="N101" t="str">
            <v>DESPEGAR.COM MEXICO SA DE CV</v>
          </cell>
        </row>
        <row r="102">
          <cell r="B102" t="str">
            <v>ORSAN DEL NORTE SA DE CD</v>
          </cell>
          <cell r="C102" t="str">
            <v>Activo</v>
          </cell>
          <cell r="D102" t="str">
            <v>ONO9507278T4</v>
          </cell>
          <cell r="E102" t="str">
            <v>CARRETERA A LAREDO 0 101 CENTRO</v>
          </cell>
          <cell r="F102" t="str">
            <v>CARRETERA A LAREDO 0 101 CENTRO</v>
          </cell>
          <cell r="G102" t="str">
            <v>San Nicolás de los Garza NUEVO LEON</v>
          </cell>
          <cell r="H102" t="str">
            <v>Proveedor Nacional</v>
          </cell>
          <cell r="I102" t="str">
            <v>66400</v>
          </cell>
          <cell r="J102">
            <v>0</v>
          </cell>
          <cell r="K102">
            <v>0</v>
          </cell>
          <cell r="L102">
            <v>0</v>
          </cell>
          <cell r="M102" t="str">
            <v>PM</v>
          </cell>
          <cell r="N102" t="str">
            <v>ORSAN DEL NORTE SA DE CD</v>
          </cell>
        </row>
        <row r="103">
          <cell r="B103" t="str">
            <v>AUTOSHAMPOO DEL NORTE SA DE CV</v>
          </cell>
          <cell r="C103" t="str">
            <v>Activo</v>
          </cell>
          <cell r="D103" t="str">
            <v>ANO150409M91</v>
          </cell>
          <cell r="E103" t="str">
            <v> Ernesto García Ortiz # 145 Col. Del Norte</v>
          </cell>
          <cell r="F103" t="str">
            <v> Ernesto García Ortiz # 145 Col. Del Norte</v>
          </cell>
          <cell r="G103" t="str">
            <v>Monterrey NUEVO LEON</v>
          </cell>
          <cell r="H103" t="str">
            <v>Proveedor Nacional</v>
          </cell>
          <cell r="I103">
            <v>64500</v>
          </cell>
          <cell r="J103">
            <v>0</v>
          </cell>
          <cell r="K103">
            <v>0</v>
          </cell>
          <cell r="L103">
            <v>0</v>
          </cell>
          <cell r="M103" t="str">
            <v>PM</v>
          </cell>
          <cell r="N103" t="str">
            <v>AUTOSHAMPOO DEL NORTE SA DE CV</v>
          </cell>
        </row>
        <row r="104">
          <cell r="B104" t="str">
            <v>PALAX HIDALGO SA DE CV</v>
          </cell>
          <cell r="C104" t="str">
            <v>Activo</v>
          </cell>
          <cell r="D104" t="str">
            <v>PHI160226QX7</v>
          </cell>
          <cell r="E104" t="str">
            <v>REFORMA 802 CENTRO</v>
          </cell>
          <cell r="F104" t="str">
            <v>REFORMA 802 CENTRO</v>
          </cell>
          <cell r="G104" t="str">
            <v>Monterrey NUEVO LEON</v>
          </cell>
          <cell r="H104" t="str">
            <v>Proveedor Nacional</v>
          </cell>
          <cell r="I104" t="str">
            <v>64000</v>
          </cell>
          <cell r="J104">
            <v>0</v>
          </cell>
          <cell r="K104">
            <v>0</v>
          </cell>
          <cell r="L104">
            <v>0</v>
          </cell>
          <cell r="M104" t="str">
            <v>PM</v>
          </cell>
          <cell r="N104" t="str">
            <v>PALAX HIDALGO SA DE CV</v>
          </cell>
        </row>
        <row r="105">
          <cell r="B105" t="str">
            <v>RED ESTATAL DE AUTOPISTAS DE NUEVO LEON</v>
          </cell>
          <cell r="C105" t="str">
            <v>Activo</v>
          </cell>
          <cell r="D105" t="str">
            <v>REA880909AU8</v>
          </cell>
          <cell r="E105" t="str">
            <v>ANTONIO COELLO ELIZONDO 310 CENTRO</v>
          </cell>
          <cell r="F105" t="str">
            <v>ANTONIO COELLO ELIZONDO 310 CENTRO</v>
          </cell>
          <cell r="G105" t="str">
            <v>Monterrey NUEVO LEON</v>
          </cell>
          <cell r="H105" t="str">
            <v>Proveedor Nacional</v>
          </cell>
          <cell r="I105" t="str">
            <v>34720</v>
          </cell>
          <cell r="J105">
            <v>0</v>
          </cell>
          <cell r="K105">
            <v>0</v>
          </cell>
          <cell r="L105">
            <v>0</v>
          </cell>
          <cell r="M105" t="str">
            <v>PM</v>
          </cell>
          <cell r="N105" t="str">
            <v>RED ESTATAL DE AUTOPISTAS DE NUEVO LEON</v>
          </cell>
        </row>
        <row r="106">
          <cell r="B106" t="str">
            <v>CESAR TORRES DIAZ</v>
          </cell>
          <cell r="C106" t="str">
            <v>Activo</v>
          </cell>
          <cell r="D106" t="str">
            <v>TODC690901V93</v>
          </cell>
          <cell r="E106" t="str">
            <v>NO DATO</v>
          </cell>
          <cell r="F106" t="str">
            <v>ISAAC GARZA PTE 1706 CENTRO</v>
          </cell>
          <cell r="G106" t="str">
            <v>Monterrey NUEVO LEON</v>
          </cell>
          <cell r="H106" t="str">
            <v>Proveedor Nacional</v>
          </cell>
          <cell r="I106" t="str">
            <v>64000</v>
          </cell>
          <cell r="J106" t="str">
            <v>CESAR</v>
          </cell>
          <cell r="K106" t="str">
            <v>TORRES</v>
          </cell>
          <cell r="L106" t="str">
            <v>DIAZ</v>
          </cell>
          <cell r="M106" t="str">
            <v>PF</v>
          </cell>
          <cell r="N106"/>
        </row>
        <row r="107">
          <cell r="B107" t="str">
            <v>OSCAR DANIEL MENA NAVARRO</v>
          </cell>
          <cell r="C107" t="str">
            <v>Activo</v>
          </cell>
          <cell r="D107" t="str">
            <v>MENO830726KI7</v>
          </cell>
          <cell r="E107" t="str">
            <v>NO DATO</v>
          </cell>
          <cell r="F107" t="str">
            <v>AVENIDA GONZALITOS 504 6 VISTA HERMOSA</v>
          </cell>
          <cell r="G107" t="str">
            <v>Monterrey NUEVO LEON</v>
          </cell>
          <cell r="H107" t="str">
            <v>Proveedor Nacional</v>
          </cell>
          <cell r="I107" t="str">
            <v>64620</v>
          </cell>
          <cell r="J107" t="str">
            <v>OSCAR DANIEL</v>
          </cell>
          <cell r="K107" t="str">
            <v>MENA</v>
          </cell>
          <cell r="L107" t="str">
            <v>NAVARRO</v>
          </cell>
          <cell r="M107" t="str">
            <v>PF</v>
          </cell>
          <cell r="N107"/>
        </row>
        <row r="108">
          <cell r="B108" t="str">
            <v>TAXISTAS AGREMIADOS PARA EL SERVICIO DE TRANSPORTACION TERRESTRE SITIO 300 AC</v>
          </cell>
          <cell r="C108" t="str">
            <v>Activo</v>
          </cell>
          <cell r="D108" t="str">
            <v>TAS8600404J8</v>
          </cell>
          <cell r="E108" t="str">
            <v>Avenida Capitán Piloto Aviador Carlos León Gonzáles S/N, Col. Peñón de los Baños, Peñón de los Baños</v>
          </cell>
          <cell r="F108" t="str">
            <v>Avenida Capitán Piloto Aviador Carlos León Gonzáles S/N, Col. Peñón de los Baños, Peñón de los Baños</v>
          </cell>
          <cell r="G108" t="str">
            <v xml:space="preserve">D.F. CIUDAD DE MEXICO </v>
          </cell>
          <cell r="H108" t="str">
            <v>Proveedor Nacional</v>
          </cell>
          <cell r="I108">
            <v>15520</v>
          </cell>
          <cell r="J108">
            <v>0</v>
          </cell>
          <cell r="K108">
            <v>0</v>
          </cell>
          <cell r="L108">
            <v>0</v>
          </cell>
          <cell r="M108" t="str">
            <v>PM</v>
          </cell>
          <cell r="N108" t="str">
            <v>TAXISTAS AGREMIADOS PARA EL SERVICIO DE TRANSPORTACION TERRESTRE SITIO 300 AC</v>
          </cell>
        </row>
        <row r="109">
          <cell r="B109" t="str">
            <v>GASTROSUR SA DE CV</v>
          </cell>
          <cell r="C109" t="str">
            <v>Activo</v>
          </cell>
          <cell r="D109" t="str">
            <v>GAS910208GP3</v>
          </cell>
          <cell r="E109" t="str">
            <v>CANAL DE TEZONTLE No. 1512</v>
          </cell>
          <cell r="F109" t="str">
            <v>CANAL DE TEZONTLE No. 1512</v>
          </cell>
          <cell r="G109" t="str">
            <v xml:space="preserve">D.F. CIUDAD DE MEXICO </v>
          </cell>
          <cell r="H109" t="str">
            <v>Proveedor Nacional</v>
          </cell>
          <cell r="I109">
            <v>9020</v>
          </cell>
          <cell r="J109">
            <v>0</v>
          </cell>
          <cell r="K109">
            <v>0</v>
          </cell>
          <cell r="L109">
            <v>0</v>
          </cell>
          <cell r="M109" t="str">
            <v>PM</v>
          </cell>
          <cell r="N109" t="str">
            <v>GASTROSUR SA DE CV</v>
          </cell>
        </row>
        <row r="110">
          <cell r="B110" t="str">
            <v>LAURA HIGINIA LOPEZ SANCHEZ</v>
          </cell>
          <cell r="C110" t="str">
            <v>Activo</v>
          </cell>
          <cell r="D110" t="str">
            <v>LOSL810111KLA</v>
          </cell>
          <cell r="E110" t="str">
            <v>NO DATO</v>
          </cell>
          <cell r="F110" t="str">
            <v/>
          </cell>
          <cell r="G110" t="str">
            <v/>
          </cell>
          <cell r="H110" t="str">
            <v>Proveedor Nacional</v>
          </cell>
          <cell r="I110" t="str">
            <v/>
          </cell>
          <cell r="J110" t="str">
            <v>LAURA HIGINIA</v>
          </cell>
          <cell r="K110" t="str">
            <v>LOPEZ</v>
          </cell>
          <cell r="L110" t="str">
            <v>SANCHEZ</v>
          </cell>
          <cell r="M110" t="str">
            <v>PF</v>
          </cell>
          <cell r="N110"/>
        </row>
        <row r="111">
          <cell r="B111" t="str">
            <v>PASTELERIA LETY SA DE CV</v>
          </cell>
          <cell r="C111" t="str">
            <v>Activo</v>
          </cell>
          <cell r="D111" t="str">
            <v>PLE8708273Q0</v>
          </cell>
          <cell r="E111" t="str">
            <v>AV JUAN PABLO II 551 LAGRANGE</v>
          </cell>
          <cell r="F111" t="str">
            <v>AV JUAN PABLO II 551 LAGRANGE</v>
          </cell>
          <cell r="G111" t="str">
            <v>Monterrey NUEVO LEON</v>
          </cell>
          <cell r="H111" t="str">
            <v>Proveedor Nacional</v>
          </cell>
          <cell r="I111" t="str">
            <v>66490</v>
          </cell>
          <cell r="J111">
            <v>0</v>
          </cell>
          <cell r="K111">
            <v>0</v>
          </cell>
          <cell r="L111">
            <v>0</v>
          </cell>
          <cell r="M111" t="str">
            <v>PM</v>
          </cell>
          <cell r="N111" t="str">
            <v>PASTELERIA LETY SA DE CV</v>
          </cell>
        </row>
        <row r="112">
          <cell r="B112" t="str">
            <v>TAQUERIA Y CARNICERIA LA MEXICANA DEL CENTRO SA DE CV</v>
          </cell>
          <cell r="C112" t="str">
            <v>Activo</v>
          </cell>
          <cell r="D112" t="str">
            <v>TCM000218D73</v>
          </cell>
          <cell r="E112" t="str">
            <v>Vicente Guerrero 244, Col. Centro</v>
          </cell>
          <cell r="F112" t="str">
            <v>Vicente Guerrero 244, Col. Centro</v>
          </cell>
          <cell r="G112" t="str">
            <v>Monterrey NUEVO LEON</v>
          </cell>
          <cell r="H112" t="str">
            <v>Proveedor Nacional</v>
          </cell>
          <cell r="I112">
            <v>64000</v>
          </cell>
          <cell r="J112">
            <v>0</v>
          </cell>
          <cell r="K112">
            <v>0</v>
          </cell>
          <cell r="L112">
            <v>0</v>
          </cell>
          <cell r="M112" t="str">
            <v>PM</v>
          </cell>
          <cell r="N112" t="str">
            <v>TAQUERIA Y CARNICERIA LA MEXICANA DEL CENTRO SA DE CV</v>
          </cell>
        </row>
        <row r="113">
          <cell r="B113" t="str">
            <v>TAXISTAS TERRESTRES DEL AEROPUERTO DE VHSA SA DE CV</v>
          </cell>
          <cell r="C113" t="str">
            <v>Activo</v>
          </cell>
          <cell r="D113" t="str">
            <v>TTA1809044K8</v>
          </cell>
          <cell r="E113" t="str">
            <v>Bosques de Alisos 47A - Piso 4, Bosques de las Lomas</v>
          </cell>
          <cell r="F113" t="str">
            <v>Bosques de Alisos 47A - Piso 4, Bosques de las Lomas</v>
          </cell>
          <cell r="G113" t="str">
            <v xml:space="preserve">D.F. CIUDAD DE MEXICO </v>
          </cell>
          <cell r="H113" t="str">
            <v>Proveedor Nacional</v>
          </cell>
          <cell r="I113">
            <v>5120</v>
          </cell>
          <cell r="J113">
            <v>0</v>
          </cell>
          <cell r="K113">
            <v>0</v>
          </cell>
          <cell r="L113">
            <v>0</v>
          </cell>
          <cell r="M113" t="str">
            <v>PM</v>
          </cell>
          <cell r="N113" t="str">
            <v>TAXISTAS TERRESTRES DEL AEROPUERTO DE VHSA SA DE CV</v>
          </cell>
        </row>
        <row r="114">
          <cell r="B114" t="str">
            <v>GRUPO DA SA DE CV</v>
          </cell>
          <cell r="C114" t="str">
            <v>Activo</v>
          </cell>
          <cell r="D114" t="str">
            <v>GDA120907JB9</v>
          </cell>
          <cell r="E114" t="str">
            <v>Berlin No. 163 Col Valle Dorado </v>
          </cell>
          <cell r="F114" t="str">
            <v>Berlin No. 163 Col Valle Dorado </v>
          </cell>
          <cell r="G114" t="str">
            <v>Tlalnepantla Mex</v>
          </cell>
          <cell r="H114" t="str">
            <v>Proveedor Nacional</v>
          </cell>
          <cell r="I114">
            <v>54020</v>
          </cell>
          <cell r="J114">
            <v>0</v>
          </cell>
          <cell r="K114">
            <v>0</v>
          </cell>
          <cell r="L114">
            <v>0</v>
          </cell>
          <cell r="M114" t="str">
            <v>PM</v>
          </cell>
          <cell r="N114" t="str">
            <v>GRUPO DA SA DE CV</v>
          </cell>
        </row>
        <row r="115">
          <cell r="B115" t="str">
            <v>GRUPO MA-LUNA SA DE CV</v>
          </cell>
          <cell r="C115" t="str">
            <v>Activo</v>
          </cell>
          <cell r="D115" t="str">
            <v>GMF150203GB3</v>
          </cell>
          <cell r="E115" t="str">
            <v>Gral. Francisco Naranjo 920, Centro,</v>
          </cell>
          <cell r="F115" t="str">
            <v>Gral. Francisco Naranjo 920, Centro,</v>
          </cell>
          <cell r="G115" t="str">
            <v>Monterrey NUEVO LEON</v>
          </cell>
          <cell r="H115" t="str">
            <v>Proveedor Nacional</v>
          </cell>
          <cell r="I115">
            <v>64000</v>
          </cell>
          <cell r="J115">
            <v>0</v>
          </cell>
          <cell r="K115">
            <v>0</v>
          </cell>
          <cell r="L115">
            <v>0</v>
          </cell>
          <cell r="M115" t="str">
            <v>PM</v>
          </cell>
          <cell r="N115" t="str">
            <v>GRUPO MA-LUNA SA DE CV</v>
          </cell>
        </row>
        <row r="116">
          <cell r="B116" t="str">
            <v>MARIA CRISTINA VENTURA JIMENEZ</v>
          </cell>
          <cell r="C116" t="str">
            <v>Activo</v>
          </cell>
          <cell r="D116" t="str">
            <v>VEJC740404EI7</v>
          </cell>
          <cell r="E116" t="str">
            <v>NO DATO</v>
          </cell>
          <cell r="F116" t="str">
            <v/>
          </cell>
          <cell r="G116" t="str">
            <v/>
          </cell>
          <cell r="H116" t="str">
            <v>Proveedor Nacional</v>
          </cell>
          <cell r="I116" t="str">
            <v/>
          </cell>
          <cell r="J116" t="str">
            <v>MARIA CRISTINA</v>
          </cell>
          <cell r="K116" t="str">
            <v>VENTURA</v>
          </cell>
          <cell r="L116" t="str">
            <v>JIMENEZ</v>
          </cell>
          <cell r="M116" t="str">
            <v>PF</v>
          </cell>
          <cell r="N116"/>
        </row>
        <row r="117">
          <cell r="B117" t="str">
            <v>RENT A MATIC ITZA SA DE CV</v>
          </cell>
          <cell r="C117" t="str">
            <v>Activo</v>
          </cell>
          <cell r="D117" t="str">
            <v>RMI930727898</v>
          </cell>
          <cell r="E117" t="str">
            <v>CARRETERA KM 4.5 S/N S/N</v>
          </cell>
          <cell r="F117" t="str">
            <v>CARRETERA KM 4.5 S/N S/N</v>
          </cell>
          <cell r="G117" t="str">
            <v>Merida Yucatan</v>
          </cell>
          <cell r="H117" t="str">
            <v>Proveedor Nacional</v>
          </cell>
          <cell r="I117">
            <v>97355</v>
          </cell>
          <cell r="J117">
            <v>0</v>
          </cell>
          <cell r="K117">
            <v>0</v>
          </cell>
          <cell r="L117">
            <v>0</v>
          </cell>
          <cell r="M117" t="str">
            <v>PM</v>
          </cell>
          <cell r="N117" t="str">
            <v>RENT A MATIC ITZA SA DE CV</v>
          </cell>
        </row>
        <row r="118">
          <cell r="B118" t="str">
            <v>HOME DEPOT MEXICO S DE RL DE CV</v>
          </cell>
          <cell r="C118" t="str">
            <v>Activo</v>
          </cell>
          <cell r="D118" t="str">
            <v>HDM001017AS1</v>
          </cell>
          <cell r="E118" t="str">
            <v>Ricardo Margain Zozaya No. 605, Col. Santa Engracia</v>
          </cell>
          <cell r="F118" t="str">
            <v>Ricardo Margain Zozaya No. 605, Col. Santa Engracia</v>
          </cell>
          <cell r="G118" t="str">
            <v>San Pedro Garza Gacia MONTERREY</v>
          </cell>
          <cell r="H118" t="str">
            <v>Proveedor Nacional</v>
          </cell>
          <cell r="I118">
            <v>64830</v>
          </cell>
          <cell r="J118">
            <v>0</v>
          </cell>
          <cell r="K118">
            <v>0</v>
          </cell>
          <cell r="L118">
            <v>0</v>
          </cell>
          <cell r="M118" t="str">
            <v>PM</v>
          </cell>
          <cell r="N118" t="str">
            <v>HOME DEPOT MEXICO S DE RL DE CV</v>
          </cell>
        </row>
        <row r="119">
          <cell r="B119" t="str">
            <v>HILTON GARDEN INN</v>
          </cell>
          <cell r="C119" t="str">
            <v>Activo</v>
          </cell>
          <cell r="D119" t="str">
            <v>HILTON</v>
          </cell>
          <cell r="E119" t="str">
            <v>Av. Miguel Alemán, Km 24 ,</v>
          </cell>
          <cell r="F119" t="str">
            <v>Av. Miguel Alemán, Km 24 ,</v>
          </cell>
          <cell r="G119" t="str">
            <v>Monterrey NUEVO LEON</v>
          </cell>
          <cell r="H119" t="str">
            <v>Proveedor Nacional</v>
          </cell>
          <cell r="I119">
            <v>66600</v>
          </cell>
          <cell r="J119">
            <v>0</v>
          </cell>
          <cell r="K119">
            <v>0</v>
          </cell>
          <cell r="L119">
            <v>0</v>
          </cell>
          <cell r="M119" t="str">
            <v>PM</v>
          </cell>
          <cell r="N119" t="str">
            <v>HILTON GARDEN INN</v>
          </cell>
        </row>
        <row r="120">
          <cell r="B120" t="str">
            <v>CJM ALIMENTOS SA DE CV</v>
          </cell>
          <cell r="C120" t="str">
            <v>Activo</v>
          </cell>
          <cell r="D120" t="str">
            <v>CAL170410SQ8</v>
          </cell>
          <cell r="E120" t="str">
            <v xml:space="preserve">Av. Lazaro Cardenaz # 2000 L RB1Col. Del Valle </v>
          </cell>
          <cell r="F120" t="str">
            <v xml:space="preserve">Av. Lazaro Cardenaz # 2000 L RB1Col. Del Valle </v>
          </cell>
          <cell r="G120" t="str">
            <v>Monterrey NUEVO LEON</v>
          </cell>
          <cell r="H120" t="str">
            <v>Proveedor Nacional</v>
          </cell>
          <cell r="I120">
            <v>66266</v>
          </cell>
          <cell r="J120">
            <v>0</v>
          </cell>
          <cell r="K120">
            <v>0</v>
          </cell>
          <cell r="L120">
            <v>0</v>
          </cell>
          <cell r="M120" t="str">
            <v>PM</v>
          </cell>
          <cell r="N120" t="str">
            <v>CJM ALIMENTOS SA DE CV</v>
          </cell>
        </row>
        <row r="121">
          <cell r="B121" t="str">
            <v>CRISA LIBBEY MEXICO S DE RL DE CV</v>
          </cell>
          <cell r="C121" t="str">
            <v>Activo</v>
          </cell>
          <cell r="D121" t="str">
            <v>CLM9407017W4</v>
          </cell>
          <cell r="E121" t="str">
            <v>Doblado Norte 1627 Col. Terminal.</v>
          </cell>
          <cell r="F121" t="str">
            <v>Doblado Norte 1627 Col. Terminal.</v>
          </cell>
          <cell r="G121" t="str">
            <v>Monterrey NUEVO LEON</v>
          </cell>
          <cell r="H121" t="str">
            <v>Proveedor Nacional</v>
          </cell>
          <cell r="I121">
            <v>64580</v>
          </cell>
          <cell r="J121">
            <v>0</v>
          </cell>
          <cell r="K121">
            <v>0</v>
          </cell>
          <cell r="L121">
            <v>0</v>
          </cell>
          <cell r="M121" t="str">
            <v>PM</v>
          </cell>
          <cell r="N121" t="str">
            <v>CRISA LIBBEY MEXICO S DE RL DE CV</v>
          </cell>
        </row>
        <row r="122">
          <cell r="B122" t="str">
            <v>RENE AXELL VILLASEÑOR QUIROZ</v>
          </cell>
          <cell r="C122" t="str">
            <v>Activo</v>
          </cell>
          <cell r="D122" t="str">
            <v>VIQR750616BK2</v>
          </cell>
          <cell r="E122" t="str">
            <v>NO DATO</v>
          </cell>
          <cell r="F122" t="str">
            <v/>
          </cell>
          <cell r="G122" t="str">
            <v/>
          </cell>
          <cell r="H122" t="str">
            <v>Proveedor Nacional</v>
          </cell>
          <cell r="I122" t="str">
            <v/>
          </cell>
          <cell r="J122" t="str">
            <v>RENE AXELL</v>
          </cell>
          <cell r="K122" t="str">
            <v>VILLASEÑOR</v>
          </cell>
          <cell r="L122" t="str">
            <v>QUIROZ</v>
          </cell>
          <cell r="M122" t="str">
            <v>PF</v>
          </cell>
          <cell r="N122"/>
        </row>
        <row r="123">
          <cell r="B123" t="str">
            <v>MA DE LOURDES RAMIREZ FLORES</v>
          </cell>
          <cell r="C123" t="str">
            <v>Activo</v>
          </cell>
          <cell r="D123" t="str">
            <v>RAFM620128RU0</v>
          </cell>
          <cell r="E123" t="str">
            <v>NO DATO</v>
          </cell>
          <cell r="F123" t="str">
            <v/>
          </cell>
          <cell r="G123" t="str">
            <v/>
          </cell>
          <cell r="H123" t="str">
            <v>Proveedor Nacional</v>
          </cell>
          <cell r="I123" t="str">
            <v/>
          </cell>
          <cell r="J123" t="str">
            <v>MA DE LOURDES</v>
          </cell>
          <cell r="K123" t="str">
            <v>RAMIREZ</v>
          </cell>
          <cell r="L123" t="str">
            <v>FLORES</v>
          </cell>
          <cell r="M123" t="str">
            <v>PF</v>
          </cell>
          <cell r="N123"/>
        </row>
        <row r="124">
          <cell r="B124" t="str">
            <v>AUGUSTO SEBASTIAN MARTINEZ JUAREZ</v>
          </cell>
          <cell r="C124" t="str">
            <v>Activo</v>
          </cell>
          <cell r="D124" t="str">
            <v>MAJA900929EH7</v>
          </cell>
          <cell r="E124" t="str">
            <v>NO DATO</v>
          </cell>
          <cell r="F124" t="str">
            <v/>
          </cell>
          <cell r="G124" t="str">
            <v/>
          </cell>
          <cell r="H124" t="str">
            <v>Proveedor Nacional</v>
          </cell>
          <cell r="I124" t="str">
            <v/>
          </cell>
          <cell r="J124" t="str">
            <v>AUGUSTO SEBASTIAN</v>
          </cell>
          <cell r="K124" t="str">
            <v>MARTINEZ</v>
          </cell>
          <cell r="L124" t="str">
            <v>JUAREZ</v>
          </cell>
          <cell r="M124" t="str">
            <v>PF</v>
          </cell>
          <cell r="N124"/>
        </row>
        <row r="125">
          <cell r="B125" t="str">
            <v>ENRIQUE JIMENEZ LEMUS</v>
          </cell>
          <cell r="C125" t="str">
            <v>Activo</v>
          </cell>
          <cell r="D125" t="str">
            <v>JILE6012155BA</v>
          </cell>
          <cell r="E125" t="str">
            <v>NO DATO</v>
          </cell>
          <cell r="F125" t="str">
            <v/>
          </cell>
          <cell r="G125" t="str">
            <v/>
          </cell>
          <cell r="H125" t="str">
            <v>Proveedor Nacional</v>
          </cell>
          <cell r="I125" t="str">
            <v/>
          </cell>
          <cell r="J125" t="str">
            <v>ENRIQUE</v>
          </cell>
          <cell r="K125" t="str">
            <v>JIMENEZ</v>
          </cell>
          <cell r="L125" t="str">
            <v>LEMUS</v>
          </cell>
          <cell r="M125" t="str">
            <v>PF</v>
          </cell>
          <cell r="N125"/>
        </row>
        <row r="126">
          <cell r="B126" t="str">
            <v>FERNANDO CESAR MARTINEZ LEAL</v>
          </cell>
          <cell r="C126" t="str">
            <v>Activo</v>
          </cell>
          <cell r="D126" t="str">
            <v>MALF671220E6A</v>
          </cell>
          <cell r="E126" t="str">
            <v>NO DATO</v>
          </cell>
          <cell r="F126" t="str">
            <v/>
          </cell>
          <cell r="G126" t="str">
            <v/>
          </cell>
          <cell r="H126" t="str">
            <v>Proveedor Nacional</v>
          </cell>
          <cell r="I126" t="str">
            <v/>
          </cell>
          <cell r="J126" t="str">
            <v>FERNANDO CESAR</v>
          </cell>
          <cell r="K126" t="str">
            <v xml:space="preserve">MARTINEZ </v>
          </cell>
          <cell r="L126" t="str">
            <v>LEAL</v>
          </cell>
          <cell r="M126" t="str">
            <v>PF</v>
          </cell>
          <cell r="N126"/>
        </row>
        <row r="127">
          <cell r="B127" t="str">
            <v>OPERADORA INDUSTRIAL Y COMERCIAL APODACA SA DE CV</v>
          </cell>
          <cell r="C127" t="str">
            <v>Activo</v>
          </cell>
          <cell r="D127" t="str">
            <v>OIC100305EM0</v>
          </cell>
          <cell r="E127" t="str">
            <v>CARRETERA NINGUNO, #400, PARQUE INDUSTRIAL FINSA</v>
          </cell>
          <cell r="F127" t="str">
            <v>CARRETERA NINGUNO, #400, PARQUE INDUSTRIAL FINSA</v>
          </cell>
          <cell r="G127" t="str">
            <v>Monterrey NUEVO LEON</v>
          </cell>
          <cell r="H127" t="str">
            <v>Proveedor Nacional</v>
          </cell>
          <cell r="I127">
            <v>66600</v>
          </cell>
          <cell r="J127">
            <v>0</v>
          </cell>
          <cell r="K127">
            <v>0</v>
          </cell>
          <cell r="L127">
            <v>0</v>
          </cell>
          <cell r="M127" t="str">
            <v>PM</v>
          </cell>
          <cell r="N127" t="str">
            <v>OPERADORA INDUSTRIAL Y COMERCIAL APODACA SA DE CV</v>
          </cell>
        </row>
        <row r="128">
          <cell r="B128" t="str">
            <v>RICARDO LEON LUNA</v>
          </cell>
          <cell r="C128" t="str">
            <v>Activo</v>
          </cell>
          <cell r="D128" t="str">
            <v>LELR770521JS2</v>
          </cell>
          <cell r="E128" t="str">
            <v>NO DATO</v>
          </cell>
          <cell r="F128" t="str">
            <v/>
          </cell>
          <cell r="G128" t="str">
            <v/>
          </cell>
          <cell r="H128" t="str">
            <v>Proveedor Nacional</v>
          </cell>
          <cell r="I128" t="str">
            <v/>
          </cell>
          <cell r="J128" t="str">
            <v>RICARDO</v>
          </cell>
          <cell r="K128" t="str">
            <v>LEON</v>
          </cell>
          <cell r="L128" t="str">
            <v>LUNA</v>
          </cell>
          <cell r="M128" t="str">
            <v>PF</v>
          </cell>
          <cell r="N128"/>
        </row>
        <row r="129">
          <cell r="B129" t="str">
            <v>MAYARI GAXIOLA CRUZ</v>
          </cell>
          <cell r="C129" t="str">
            <v>Activo</v>
          </cell>
          <cell r="D129" t="str">
            <v>GACM850306LX3</v>
          </cell>
          <cell r="E129" t="str">
            <v>NO DATO</v>
          </cell>
          <cell r="F129" t="str">
            <v/>
          </cell>
          <cell r="G129" t="str">
            <v/>
          </cell>
          <cell r="H129" t="str">
            <v>Proveedor Nacional</v>
          </cell>
          <cell r="I129" t="str">
            <v/>
          </cell>
          <cell r="J129" t="str">
            <v>MAYARI</v>
          </cell>
          <cell r="K129" t="str">
            <v>GAXIOLA</v>
          </cell>
          <cell r="L129" t="str">
            <v>CRUZ</v>
          </cell>
          <cell r="M129" t="str">
            <v>PF</v>
          </cell>
          <cell r="N129"/>
        </row>
        <row r="130">
          <cell r="B130" t="str">
            <v>LUIS LALANNE ROSETE</v>
          </cell>
          <cell r="C130" t="str">
            <v>Activo</v>
          </cell>
          <cell r="D130" t="str">
            <v>LARL780529TI3</v>
          </cell>
          <cell r="E130" t="str">
            <v>NO DATO</v>
          </cell>
          <cell r="F130" t="str">
            <v>UBER</v>
          </cell>
          <cell r="G130" t="str">
            <v/>
          </cell>
          <cell r="H130" t="str">
            <v>Proveedor Nacional</v>
          </cell>
          <cell r="I130" t="str">
            <v/>
          </cell>
          <cell r="J130" t="str">
            <v>LUIS</v>
          </cell>
          <cell r="K130" t="str">
            <v>LALANNE</v>
          </cell>
          <cell r="L130" t="str">
            <v>ROSETE</v>
          </cell>
          <cell r="M130" t="str">
            <v>PF</v>
          </cell>
          <cell r="N130"/>
        </row>
        <row r="131">
          <cell r="B131" t="str">
            <v>JULIO CESAR CRUZ GONZALEZ</v>
          </cell>
          <cell r="C131" t="str">
            <v>Activo</v>
          </cell>
          <cell r="D131" t="str">
            <v>CUGJ950316QG2</v>
          </cell>
          <cell r="E131" t="str">
            <v>NO DATO</v>
          </cell>
          <cell r="F131" t="str">
            <v>UBER</v>
          </cell>
          <cell r="G131" t="str">
            <v/>
          </cell>
          <cell r="H131" t="str">
            <v>Proveedor Nacional</v>
          </cell>
          <cell r="I131" t="str">
            <v/>
          </cell>
          <cell r="J131" t="str">
            <v>JULIO CESAR</v>
          </cell>
          <cell r="K131" t="str">
            <v>CRUZ</v>
          </cell>
          <cell r="L131" t="str">
            <v>GONZALEZ</v>
          </cell>
          <cell r="M131" t="str">
            <v>PF</v>
          </cell>
          <cell r="N131"/>
        </row>
        <row r="132">
          <cell r="B132" t="str">
            <v>WIS STUDIOS SA DE CV</v>
          </cell>
          <cell r="C132" t="str">
            <v>Activo</v>
          </cell>
          <cell r="D132" t="str">
            <v>WST111216699</v>
          </cell>
          <cell r="E132" t="str">
            <v>EMILIO CARRANZA 323 CENTRO</v>
          </cell>
          <cell r="F132" t="str">
            <v>EMILIO CARRANZA 323 CENTRO</v>
          </cell>
          <cell r="G132" t="str">
            <v>Monterrey NUEVO LEON</v>
          </cell>
          <cell r="H132" t="str">
            <v>Proveedor Nacional</v>
          </cell>
          <cell r="I132" t="str">
            <v>64000</v>
          </cell>
          <cell r="J132">
            <v>0</v>
          </cell>
          <cell r="K132">
            <v>0</v>
          </cell>
          <cell r="L132">
            <v>0</v>
          </cell>
          <cell r="M132" t="str">
            <v>PM</v>
          </cell>
          <cell r="N132" t="str">
            <v>WIS STUDIOS SA DE CV</v>
          </cell>
        </row>
        <row r="133">
          <cell r="B133" t="str">
            <v>SEPULVEDA ZAMBRANO SC</v>
          </cell>
          <cell r="C133" t="str">
            <v>Activo</v>
          </cell>
          <cell r="D133" t="str">
            <v>SZA0210214P4</v>
          </cell>
          <cell r="E133" t="str">
            <v>FRIDA KAHLO 195 INT 808 VALLE ORIENTE</v>
          </cell>
          <cell r="F133" t="str">
            <v>FRIDA KAHLO 195 INT 808 VALLE ORIENTE</v>
          </cell>
          <cell r="G133" t="str">
            <v>San Pedro Garza García NUEVO LEON</v>
          </cell>
          <cell r="H133" t="str">
            <v>Proveedor Nacional</v>
          </cell>
          <cell r="I133" t="str">
            <v>66269</v>
          </cell>
          <cell r="J133">
            <v>0</v>
          </cell>
          <cell r="K133">
            <v>0</v>
          </cell>
          <cell r="L133">
            <v>0</v>
          </cell>
          <cell r="M133" t="str">
            <v>PM</v>
          </cell>
          <cell r="N133" t="str">
            <v>SEPULVEDA ZAMBRANO SC</v>
          </cell>
        </row>
        <row r="134">
          <cell r="B134" t="str">
            <v>JOSE CASTULO SALAS GUTIERREZ</v>
          </cell>
          <cell r="C134" t="str">
            <v>Activo</v>
          </cell>
          <cell r="D134" t="str">
            <v>SAGC700427D86</v>
          </cell>
          <cell r="E134" t="str">
            <v>NO DATO</v>
          </cell>
          <cell r="F134" t="str">
            <v/>
          </cell>
          <cell r="G134" t="str">
            <v/>
          </cell>
          <cell r="H134" t="str">
            <v>Proveedor Nacional</v>
          </cell>
          <cell r="I134" t="str">
            <v/>
          </cell>
          <cell r="J134" t="str">
            <v>JOSE CASTULO</v>
          </cell>
          <cell r="K134" t="str">
            <v>SALAS</v>
          </cell>
          <cell r="L134" t="str">
            <v>GUTIERREZ</v>
          </cell>
          <cell r="M134" t="str">
            <v>PF</v>
          </cell>
          <cell r="N134"/>
        </row>
        <row r="135">
          <cell r="B135" t="str">
            <v>ARTEMIZA REVILLA YAÑEZ</v>
          </cell>
          <cell r="C135" t="str">
            <v>Activo</v>
          </cell>
          <cell r="D135" t="str">
            <v>REYA520711UZ4</v>
          </cell>
          <cell r="E135" t="str">
            <v>NO DATO</v>
          </cell>
          <cell r="F135" t="str">
            <v/>
          </cell>
          <cell r="G135" t="str">
            <v/>
          </cell>
          <cell r="H135" t="str">
            <v>Proveedor Nacional</v>
          </cell>
          <cell r="I135" t="str">
            <v/>
          </cell>
          <cell r="J135" t="str">
            <v>ARTEMIZA</v>
          </cell>
          <cell r="K135" t="str">
            <v>REVILLA</v>
          </cell>
          <cell r="L135" t="str">
            <v>YAÑEZ</v>
          </cell>
          <cell r="M135" t="str">
            <v>PF</v>
          </cell>
          <cell r="N135"/>
        </row>
        <row r="136">
          <cell r="B136" t="str">
            <v>PRODUCTIVIDAD INTEGRAL SA DE CV</v>
          </cell>
          <cell r="C136" t="str">
            <v>Activo</v>
          </cell>
          <cell r="D136" t="str">
            <v>PIN820308EL9</v>
          </cell>
          <cell r="E136" t="str">
            <v> Calle Isaac Garza 2423 Ote, Obrera,</v>
          </cell>
          <cell r="F136" t="str">
            <v> Calle Isaac Garza 2423 Ote, Obrera,</v>
          </cell>
          <cell r="G136" t="str">
            <v>Monterrey NUEVO LEON</v>
          </cell>
          <cell r="H136" t="str">
            <v>Proveedor Nacional</v>
          </cell>
          <cell r="I136">
            <v>64010</v>
          </cell>
          <cell r="J136">
            <v>0</v>
          </cell>
          <cell r="K136">
            <v>0</v>
          </cell>
          <cell r="L136">
            <v>0</v>
          </cell>
          <cell r="M136" t="str">
            <v>PM</v>
          </cell>
          <cell r="N136" t="str">
            <v>PRODUCTIVIDAD INTEGRAL SA DE CV</v>
          </cell>
        </row>
        <row r="137">
          <cell r="B137" t="str">
            <v>WEWOW SA DE CV</v>
          </cell>
          <cell r="C137" t="str">
            <v>Activo</v>
          </cell>
          <cell r="D137" t="str">
            <v>WEW160217DEA</v>
          </cell>
          <cell r="E137" t="str">
            <v>BLVD. HIDALGO 465 INTERIOR 0 BELLA VISTA</v>
          </cell>
          <cell r="F137" t="str">
            <v>BLVD. HIDALGO 465 INTERIOR 0 BELLA VISTA</v>
          </cell>
          <cell r="G137" t="str">
            <v>Reynosa TAMAULIPAS</v>
          </cell>
          <cell r="H137" t="str">
            <v>Proveedor Nacional</v>
          </cell>
          <cell r="I137" t="str">
            <v>88600</v>
          </cell>
          <cell r="J137">
            <v>0</v>
          </cell>
          <cell r="K137">
            <v>0</v>
          </cell>
          <cell r="L137">
            <v>0</v>
          </cell>
          <cell r="M137" t="str">
            <v>PM</v>
          </cell>
          <cell r="N137" t="str">
            <v>WEWOW SA DE CV</v>
          </cell>
        </row>
        <row r="138">
          <cell r="B138" t="str">
            <v>GLORIA GUADALUPE GARZA PEREZ</v>
          </cell>
          <cell r="C138" t="str">
            <v>Activo</v>
          </cell>
          <cell r="D138" t="str">
            <v>GAPG6807049N0</v>
          </cell>
          <cell r="E138" t="str">
            <v>NO DATO</v>
          </cell>
          <cell r="F138" t="str">
            <v/>
          </cell>
          <cell r="G138" t="str">
            <v/>
          </cell>
          <cell r="H138" t="str">
            <v>Proveedor Nacional</v>
          </cell>
          <cell r="I138" t="str">
            <v/>
          </cell>
          <cell r="J138" t="str">
            <v>GLORIA GUADALUPE</v>
          </cell>
          <cell r="K138" t="str">
            <v>GARZA</v>
          </cell>
          <cell r="L138" t="str">
            <v>PEREZ</v>
          </cell>
          <cell r="M138" t="str">
            <v>PF</v>
          </cell>
          <cell r="N138"/>
        </row>
        <row r="139">
          <cell r="B139" t="str">
            <v>PARAISO PERISUR SA DE CV</v>
          </cell>
          <cell r="C139" t="str">
            <v>Activo</v>
          </cell>
          <cell r="D139" t="str">
            <v>PPE860612QN3</v>
          </cell>
          <cell r="E139" t="str">
            <v>Cuspide 53 Col, Parques del Pedregal, Tlalpan</v>
          </cell>
          <cell r="F139" t="str">
            <v>Cuspide 53 Col, Parques del Pedregal, Tlalpan</v>
          </cell>
          <cell r="G139" t="str">
            <v>Ciudad de México, CDMX</v>
          </cell>
          <cell r="H139" t="str">
            <v>Proveedor Nacional</v>
          </cell>
          <cell r="I139">
            <v>14010</v>
          </cell>
          <cell r="J139">
            <v>0</v>
          </cell>
          <cell r="K139">
            <v>0</v>
          </cell>
          <cell r="L139">
            <v>0</v>
          </cell>
          <cell r="M139" t="str">
            <v>PM</v>
          </cell>
          <cell r="N139" t="str">
            <v>PARAISO PERISUR SA DE CV</v>
          </cell>
        </row>
        <row r="140">
          <cell r="B140" t="str">
            <v>INMOBILIARIA 3 PONIENTE SA DE CV</v>
          </cell>
          <cell r="C140" t="str">
            <v>Activo</v>
          </cell>
          <cell r="D140" t="str">
            <v>ITP010830MF9</v>
          </cell>
          <cell r="E140" t="str">
            <v>CALLE 5 SUR 105 CENTRO</v>
          </cell>
          <cell r="F140" t="str">
            <v>CALLE 5 SUR 105 CENTRO</v>
          </cell>
          <cell r="G140" t="str">
            <v>Puebla PUEBLA</v>
          </cell>
          <cell r="H140" t="str">
            <v>Proveedor Nacional</v>
          </cell>
          <cell r="I140" t="str">
            <v>72000</v>
          </cell>
          <cell r="J140">
            <v>0</v>
          </cell>
          <cell r="K140">
            <v>0</v>
          </cell>
          <cell r="L140">
            <v>0</v>
          </cell>
          <cell r="M140" t="str">
            <v>PM</v>
          </cell>
          <cell r="N140" t="str">
            <v>INMOBILIARIA 3 PONIENTE SA DE CV</v>
          </cell>
        </row>
        <row r="141">
          <cell r="B141" t="str">
            <v>ESPECTACULOS GAGA SA DE CV</v>
          </cell>
          <cell r="C141" t="str">
            <v>Activo</v>
          </cell>
          <cell r="D141" t="str">
            <v>EGA130405AT8</v>
          </cell>
          <cell r="E141" t="str">
            <v>9 PONIENTE No. 2317, RIVERA DE SANTIAGO</v>
          </cell>
          <cell r="F141" t="str">
            <v>9 PONIENTE No. 2317, RIVERA DE SANTIAGO</v>
          </cell>
          <cell r="G141" t="str">
            <v>Puebla PUEBLA</v>
          </cell>
          <cell r="H141" t="str">
            <v>Proveedor Nacional</v>
          </cell>
          <cell r="I141">
            <v>72410</v>
          </cell>
          <cell r="J141">
            <v>0</v>
          </cell>
          <cell r="K141">
            <v>0</v>
          </cell>
          <cell r="L141">
            <v>0</v>
          </cell>
          <cell r="M141" t="str">
            <v>PM</v>
          </cell>
          <cell r="N141" t="str">
            <v>ESPECTACULOS GAGA SA DE CV</v>
          </cell>
        </row>
        <row r="142">
          <cell r="B142" t="str">
            <v>SERVICIOS INTEGRADOS PAREDES GALLEGOS SA DE CV</v>
          </cell>
          <cell r="C142" t="str">
            <v>Activo</v>
          </cell>
          <cell r="D142" t="str">
            <v>SIP151209K1A</v>
          </cell>
          <cell r="E142" t="str">
            <v>VICENTE GUERRERO 3 BARRIO SAN ISIDRO</v>
          </cell>
          <cell r="F142" t="str">
            <v>VICENTE GUERRERO 3 BARRIO SAN ISIDRO</v>
          </cell>
          <cell r="G142" t="str">
            <v>Puebla PUEBLA</v>
          </cell>
          <cell r="H142" t="str">
            <v>Proveedor Nacional</v>
          </cell>
          <cell r="I142" t="str">
            <v>72660</v>
          </cell>
          <cell r="J142">
            <v>0</v>
          </cell>
          <cell r="K142">
            <v>0</v>
          </cell>
          <cell r="L142">
            <v>0</v>
          </cell>
          <cell r="M142" t="str">
            <v>PM</v>
          </cell>
          <cell r="N142" t="str">
            <v>SERVICIOS INTEGRADOS PAREDES GALLEGOS SA DE CV</v>
          </cell>
        </row>
        <row r="143">
          <cell r="B143" t="str">
            <v>SISTEMAS EMPRESARIALES DABO SA DE CV</v>
          </cell>
          <cell r="C143" t="str">
            <v>Activo</v>
          </cell>
          <cell r="D143" t="str">
            <v>SED881215J89</v>
          </cell>
          <cell r="E143" t="str">
            <v>AÑO DE JUAREZ 340 7-8 GRANJAS SAN ANTONIO</v>
          </cell>
          <cell r="F143" t="str">
            <v>AÑO DE JUAREZ 340 7-8 GRANJAS SAN ANTONIO</v>
          </cell>
          <cell r="G143" t="str">
            <v>Iztapalapa CIUDAD DE MEXICO</v>
          </cell>
          <cell r="H143" t="str">
            <v>Proveedor Nacional</v>
          </cell>
          <cell r="I143" t="str">
            <v>09070</v>
          </cell>
          <cell r="J143">
            <v>0</v>
          </cell>
          <cell r="K143">
            <v>0</v>
          </cell>
          <cell r="L143">
            <v>0</v>
          </cell>
          <cell r="M143" t="str">
            <v>PM</v>
          </cell>
          <cell r="N143" t="str">
            <v>SISTEMAS EMPRESARIALES DABO SA DE CV</v>
          </cell>
        </row>
        <row r="144">
          <cell r="B144" t="str">
            <v>CENTRO INTERNACIONAL DE NEGOCIOS MONTERREY AC</v>
          </cell>
          <cell r="C144" t="str">
            <v>Activo</v>
          </cell>
          <cell r="D144" t="str">
            <v>CIN8912264L5</v>
          </cell>
          <cell r="E144" t="str">
            <v>AV. FUNDIDORA 501 OBRERA</v>
          </cell>
          <cell r="F144" t="str">
            <v>AV. FUNDIDORA 501 OBRERA</v>
          </cell>
          <cell r="G144" t="str">
            <v>Monterrey NUEVO LEON</v>
          </cell>
          <cell r="H144" t="str">
            <v>Proveedor Nacional</v>
          </cell>
          <cell r="I144" t="str">
            <v>64010</v>
          </cell>
          <cell r="J144">
            <v>0</v>
          </cell>
          <cell r="K144">
            <v>0</v>
          </cell>
          <cell r="L144">
            <v>0</v>
          </cell>
          <cell r="M144" t="str">
            <v>PM</v>
          </cell>
          <cell r="N144" t="str">
            <v>CENTRO INTERNACIONAL DE NEGOCIOS MONTERREY AC</v>
          </cell>
        </row>
        <row r="145">
          <cell r="B145" t="str">
            <v>PARQUE FUNDIDORA</v>
          </cell>
          <cell r="C145" t="str">
            <v>Activo</v>
          </cell>
          <cell r="D145" t="str">
            <v>PFU0607107M7</v>
          </cell>
          <cell r="E145" t="str">
            <v> Avenida Fundidora y, Adolfo Prieto S/N, Obrera,</v>
          </cell>
          <cell r="F145" t="str">
            <v> Avenida Fundidora y, Adolfo Prieto S/N, Obrera,</v>
          </cell>
          <cell r="G145" t="str">
            <v>Monterrey NUEVO LEON</v>
          </cell>
          <cell r="H145" t="str">
            <v>Proveedor Nacional</v>
          </cell>
          <cell r="I145">
            <v>64010</v>
          </cell>
          <cell r="J145" t="e">
            <v>#N/A</v>
          </cell>
          <cell r="K145" t="e">
            <v>#N/A</v>
          </cell>
          <cell r="L145" t="e">
            <v>#N/A</v>
          </cell>
          <cell r="M145" t="str">
            <v>PM</v>
          </cell>
          <cell r="N145" t="str">
            <v>PARQUE FUNDIDORA</v>
          </cell>
        </row>
        <row r="146">
          <cell r="B146" t="str">
            <v>PROVEEDORA DE FOCOS SA DE CV</v>
          </cell>
          <cell r="C146" t="str">
            <v>Activo</v>
          </cell>
          <cell r="D146" t="str">
            <v>PFO6102033H5</v>
          </cell>
          <cell r="E146" t="str">
            <v>FCO I MADERO 814 PTE CENTRO</v>
          </cell>
          <cell r="F146" t="str">
            <v>FCO I MADERO 814 PTE CENTRO</v>
          </cell>
          <cell r="G146" t="str">
            <v>Monterrey NUEVO LEON</v>
          </cell>
          <cell r="H146" t="str">
            <v>Proveedor Nacional</v>
          </cell>
          <cell r="I146" t="str">
            <v>64000</v>
          </cell>
          <cell r="J146">
            <v>0</v>
          </cell>
          <cell r="K146">
            <v>0</v>
          </cell>
          <cell r="L146">
            <v>0</v>
          </cell>
          <cell r="M146" t="str">
            <v>PM</v>
          </cell>
          <cell r="N146" t="str">
            <v>PROVEEDORA DE FOCOS SA DE CV</v>
          </cell>
        </row>
        <row r="147">
          <cell r="B147" t="str">
            <v>CADENA COMERCIAL OXXO SA DE CV</v>
          </cell>
          <cell r="C147" t="str">
            <v>Activo</v>
          </cell>
          <cell r="D147" t="str">
            <v>CCO8605231N4</v>
          </cell>
          <cell r="E147" t="str">
            <v>Thomas Alva Edison 1235, Talleres,</v>
          </cell>
          <cell r="F147" t="str">
            <v>Thomas Alva Edison 1235, Talleres,</v>
          </cell>
          <cell r="G147" t="str">
            <v>Monterrey NUEVO LEON</v>
          </cell>
          <cell r="H147" t="str">
            <v>Proveedor Nacional</v>
          </cell>
          <cell r="I147">
            <v>64480</v>
          </cell>
          <cell r="J147">
            <v>0</v>
          </cell>
          <cell r="K147">
            <v>0</v>
          </cell>
          <cell r="L147">
            <v>0</v>
          </cell>
          <cell r="M147" t="str">
            <v>PM</v>
          </cell>
          <cell r="N147" t="str">
            <v>CADENA COMERCIAL OXXO SA DE CV</v>
          </cell>
        </row>
        <row r="148">
          <cell r="B148" t="str">
            <v>JOSE TORRES DE LA CRUZ</v>
          </cell>
          <cell r="C148" t="str">
            <v>Activo</v>
          </cell>
          <cell r="D148" t="str">
            <v>TOCJ390131K46</v>
          </cell>
          <cell r="E148" t="str">
            <v>NO DATO</v>
          </cell>
          <cell r="F148" t="str">
            <v>ARAMBERRI OTE 302 CENTRO</v>
          </cell>
          <cell r="G148" t="str">
            <v>Monterrey NUEVO LEON</v>
          </cell>
          <cell r="H148" t="str">
            <v>Proveedor Nacional</v>
          </cell>
          <cell r="I148" t="str">
            <v>64000</v>
          </cell>
          <cell r="J148">
            <v>0</v>
          </cell>
          <cell r="K148">
            <v>0</v>
          </cell>
          <cell r="L148">
            <v>0</v>
          </cell>
          <cell r="M148" t="str">
            <v>PF</v>
          </cell>
          <cell r="N148"/>
        </row>
        <row r="149">
          <cell r="B149" t="str">
            <v>MARIO ALBERTO GARZA SEPULVEDA</v>
          </cell>
          <cell r="C149" t="str">
            <v>Activo</v>
          </cell>
          <cell r="D149" t="str">
            <v>GASM600114173</v>
          </cell>
          <cell r="E149" t="str">
            <v>NO DATO</v>
          </cell>
          <cell r="F149" t="str">
            <v>5a AVENIDA 619 JARDINES DE ANAHUAC 3er SECTOR</v>
          </cell>
          <cell r="G149" t="str">
            <v>San Nicolás de los Garza NUEVO LEON</v>
          </cell>
          <cell r="H149" t="str">
            <v>Proveedor Nacional</v>
          </cell>
          <cell r="I149" t="str">
            <v>66463</v>
          </cell>
          <cell r="J149">
            <v>0</v>
          </cell>
          <cell r="K149">
            <v>0</v>
          </cell>
          <cell r="L149">
            <v>0</v>
          </cell>
          <cell r="M149" t="str">
            <v>PF</v>
          </cell>
          <cell r="N149"/>
        </row>
        <row r="150">
          <cell r="B150" t="str">
            <v>GRUPO POSADAS SAB DE CV</v>
          </cell>
          <cell r="C150" t="str">
            <v>Activo</v>
          </cell>
          <cell r="D150" t="str">
            <v>GPO920120440</v>
          </cell>
          <cell r="E150" t="str">
            <v>AV PROLONGACION DE LA REFORMA 1015 SANTA FE CUAJIMALPA</v>
          </cell>
          <cell r="F150" t="str">
            <v>AV PROLONGACION DE LA REFORMA 1015 SANTA FE CUAJIMALPA</v>
          </cell>
          <cell r="G150" t="str">
            <v>Cuajimalpa de Morelos CIUDAD DE MEXICO</v>
          </cell>
          <cell r="H150" t="str">
            <v>Proveedor Nacional</v>
          </cell>
          <cell r="I150" t="str">
            <v>05348</v>
          </cell>
          <cell r="J150">
            <v>0</v>
          </cell>
          <cell r="K150">
            <v>0</v>
          </cell>
          <cell r="L150">
            <v>0</v>
          </cell>
          <cell r="M150" t="str">
            <v>PM</v>
          </cell>
          <cell r="N150" t="str">
            <v>GRUPO POSADAS SAB DE CV</v>
          </cell>
        </row>
        <row r="151">
          <cell r="B151" t="str">
            <v>GRUPO INDUSTRIAL SEGUMAK CONSULTORES SC</v>
          </cell>
          <cell r="C151" t="str">
            <v>Activo</v>
          </cell>
          <cell r="D151" t="str">
            <v>GIS030317T13</v>
          </cell>
          <cell r="E151" t="str">
            <v>5a AVENIDA 619 JARDINES DE ANAHUAC</v>
          </cell>
          <cell r="F151" t="str">
            <v>5a AVENIDA 619 JARDINES DE ANAHUAC</v>
          </cell>
          <cell r="G151" t="str">
            <v>San Nicolás de los Garza NUEVO LEON</v>
          </cell>
          <cell r="H151" t="str">
            <v>Proveedor Nacional</v>
          </cell>
          <cell r="I151" t="str">
            <v>66463</v>
          </cell>
          <cell r="J151">
            <v>0</v>
          </cell>
          <cell r="K151">
            <v>0</v>
          </cell>
          <cell r="L151">
            <v>0</v>
          </cell>
          <cell r="M151" t="str">
            <v>PM</v>
          </cell>
          <cell r="N151" t="str">
            <v>GRUPO INDUSTRIAL SEGUMAK CONSULTORES SC</v>
          </cell>
        </row>
        <row r="152">
          <cell r="B152" t="str">
            <v>CASTAM SA DE CV</v>
          </cell>
          <cell r="C152" t="str">
            <v>Activo</v>
          </cell>
          <cell r="D152" t="str">
            <v>CAS020301462</v>
          </cell>
          <cell r="E152" t="str">
            <v> Vicente Guerrero 2800, Del Prado,</v>
          </cell>
          <cell r="F152" t="str">
            <v> Vicente Guerrero 2800, Del Prado,</v>
          </cell>
          <cell r="G152" t="str">
            <v>Monterrey NUEVO LEON</v>
          </cell>
          <cell r="H152" t="str">
            <v>Proveedor Nacional</v>
          </cell>
          <cell r="I152">
            <v>64410</v>
          </cell>
          <cell r="J152">
            <v>0</v>
          </cell>
          <cell r="K152">
            <v>0</v>
          </cell>
          <cell r="L152">
            <v>0</v>
          </cell>
          <cell r="M152" t="str">
            <v>PM</v>
          </cell>
          <cell r="N152" t="str">
            <v>CASTAM SA DE CV</v>
          </cell>
        </row>
        <row r="153">
          <cell r="B153" t="str">
            <v>ANGEL GARAY TESORERO</v>
          </cell>
          <cell r="C153" t="str">
            <v>Activo</v>
          </cell>
          <cell r="D153" t="str">
            <v>GATA661216EZ7</v>
          </cell>
          <cell r="E153" t="str">
            <v>NO DATO</v>
          </cell>
          <cell r="F153" t="str">
            <v/>
          </cell>
          <cell r="G153" t="str">
            <v/>
          </cell>
          <cell r="H153" t="str">
            <v>Proveedor Nacional</v>
          </cell>
          <cell r="I153" t="str">
            <v/>
          </cell>
          <cell r="J153" t="str">
            <v>ANGEL</v>
          </cell>
          <cell r="K153" t="str">
            <v>GARAY</v>
          </cell>
          <cell r="L153" t="str">
            <v>TESORERO</v>
          </cell>
          <cell r="M153" t="str">
            <v>PF</v>
          </cell>
          <cell r="N153"/>
        </row>
        <row r="154">
          <cell r="B154" t="str">
            <v>OSCAR PORTILLO MORENO</v>
          </cell>
          <cell r="C154" t="str">
            <v>Activo</v>
          </cell>
          <cell r="D154" t="str">
            <v>POMO68061487A</v>
          </cell>
          <cell r="E154" t="str">
            <v>NO DATO</v>
          </cell>
          <cell r="F154" t="str">
            <v/>
          </cell>
          <cell r="G154" t="str">
            <v/>
          </cell>
          <cell r="H154" t="str">
            <v>Proveedor Nacional</v>
          </cell>
          <cell r="I154" t="str">
            <v/>
          </cell>
          <cell r="J154" t="str">
            <v>OSCAR</v>
          </cell>
          <cell r="K154" t="str">
            <v>PORTILLO</v>
          </cell>
          <cell r="L154" t="str">
            <v>MORENO</v>
          </cell>
          <cell r="M154" t="str">
            <v>PF</v>
          </cell>
          <cell r="N154"/>
        </row>
        <row r="155">
          <cell r="B155" t="str">
            <v>JORGE ROMO VILLEGAS</v>
          </cell>
          <cell r="C155" t="str">
            <v>Activo</v>
          </cell>
          <cell r="D155" t="str">
            <v>ROVJ5608308S8</v>
          </cell>
          <cell r="E155" t="str">
            <v>NO DATO</v>
          </cell>
          <cell r="F155" t="str">
            <v/>
          </cell>
          <cell r="G155" t="str">
            <v/>
          </cell>
          <cell r="H155" t="str">
            <v>Proveedor Nacional</v>
          </cell>
          <cell r="I155" t="str">
            <v/>
          </cell>
          <cell r="J155" t="str">
            <v>JORGE</v>
          </cell>
          <cell r="K155" t="str">
            <v>ROMO</v>
          </cell>
          <cell r="L155" t="str">
            <v>VILLEGAS</v>
          </cell>
          <cell r="M155" t="str">
            <v>PF</v>
          </cell>
          <cell r="N155"/>
        </row>
        <row r="156">
          <cell r="B156" t="str">
            <v>EMMANUEL JHOBANI AYALA ROSALES</v>
          </cell>
          <cell r="C156" t="str">
            <v>Activo</v>
          </cell>
          <cell r="D156" t="str">
            <v>AARE9003234M5</v>
          </cell>
          <cell r="E156" t="str">
            <v>NO DATO</v>
          </cell>
          <cell r="F156" t="str">
            <v/>
          </cell>
          <cell r="G156" t="str">
            <v/>
          </cell>
          <cell r="H156" t="str">
            <v>Proveedor Nacional</v>
          </cell>
          <cell r="I156" t="str">
            <v/>
          </cell>
          <cell r="J156" t="str">
            <v>AMMANUEL JHOBANI</v>
          </cell>
          <cell r="K156" t="str">
            <v>AYALA</v>
          </cell>
          <cell r="L156" t="str">
            <v>ROSALES</v>
          </cell>
          <cell r="M156" t="str">
            <v>PF</v>
          </cell>
          <cell r="N156"/>
        </row>
        <row r="157">
          <cell r="B157" t="str">
            <v>OSCAR FRANCISCO MARTINEZ GOMEZ</v>
          </cell>
          <cell r="C157" t="str">
            <v>Activo</v>
          </cell>
          <cell r="D157" t="str">
            <v>MAGO890413KW1</v>
          </cell>
          <cell r="E157" t="str">
            <v>NO DATO</v>
          </cell>
          <cell r="F157" t="str">
            <v/>
          </cell>
          <cell r="G157" t="str">
            <v/>
          </cell>
          <cell r="H157" t="str">
            <v>Proveedor Nacional</v>
          </cell>
          <cell r="I157" t="str">
            <v/>
          </cell>
          <cell r="J157" t="str">
            <v>OSCAR FRANCISCO</v>
          </cell>
          <cell r="K157" t="str">
            <v>MARTINEZ</v>
          </cell>
          <cell r="L157" t="str">
            <v>GOMEZ</v>
          </cell>
          <cell r="M157" t="str">
            <v>PF</v>
          </cell>
          <cell r="N157"/>
        </row>
        <row r="158">
          <cell r="B158" t="str">
            <v>IVAN ISRAEL PAZ CAYETANO</v>
          </cell>
          <cell r="C158" t="str">
            <v>Activo</v>
          </cell>
          <cell r="D158" t="str">
            <v>PACI831005UM4</v>
          </cell>
          <cell r="E158" t="str">
            <v>NO DATO</v>
          </cell>
          <cell r="F158" t="str">
            <v/>
          </cell>
          <cell r="G158" t="str">
            <v/>
          </cell>
          <cell r="H158" t="str">
            <v>Proveedor Nacional</v>
          </cell>
          <cell r="I158" t="str">
            <v/>
          </cell>
          <cell r="J158" t="str">
            <v>IVAN ISRAEL</v>
          </cell>
          <cell r="K158" t="str">
            <v>PAZ</v>
          </cell>
          <cell r="L158" t="str">
            <v>CAYETANO</v>
          </cell>
          <cell r="M158" t="str">
            <v>PF</v>
          </cell>
          <cell r="N158"/>
        </row>
        <row r="159">
          <cell r="B159" t="str">
            <v>ALEJANDRO HERNANDEZ SALAZAR</v>
          </cell>
          <cell r="C159" t="str">
            <v>Activo</v>
          </cell>
          <cell r="D159" t="str">
            <v>HESA7704247X1</v>
          </cell>
          <cell r="E159" t="str">
            <v>NO DATO</v>
          </cell>
          <cell r="F159" t="str">
            <v/>
          </cell>
          <cell r="G159" t="str">
            <v/>
          </cell>
          <cell r="H159" t="str">
            <v>Proveedor Nacional</v>
          </cell>
          <cell r="I159" t="str">
            <v/>
          </cell>
          <cell r="J159" t="str">
            <v>ALEJANDRO</v>
          </cell>
          <cell r="K159" t="str">
            <v>HERNANDEZ</v>
          </cell>
          <cell r="L159" t="str">
            <v>SALAZAR</v>
          </cell>
          <cell r="M159" t="str">
            <v>PF</v>
          </cell>
          <cell r="N159"/>
        </row>
        <row r="160">
          <cell r="B160" t="str">
            <v>SALUTE SAPI DE CV</v>
          </cell>
          <cell r="C160" t="str">
            <v>Activo</v>
          </cell>
          <cell r="D160" t="str">
            <v>SAL010215BK9</v>
          </cell>
          <cell r="E160" t="str">
            <v>ANILLO PERIFERICO No. 4690</v>
          </cell>
          <cell r="F160" t="str">
            <v>ANILLO PERIFERICO No. 4690</v>
          </cell>
          <cell r="G160" t="str">
            <v>Coyoacan Mexico D.F.</v>
          </cell>
          <cell r="H160" t="str">
            <v>Proveedor Nacional</v>
          </cell>
          <cell r="I160">
            <v>4500</v>
          </cell>
          <cell r="J160">
            <v>0</v>
          </cell>
          <cell r="K160">
            <v>0</v>
          </cell>
          <cell r="L160">
            <v>0</v>
          </cell>
          <cell r="M160" t="str">
            <v>PM</v>
          </cell>
          <cell r="N160" t="str">
            <v>SALUTE SAPI DE CV</v>
          </cell>
        </row>
        <row r="161">
          <cell r="B161" t="str">
            <v>AMORE DI MERRIER SA DE CV</v>
          </cell>
          <cell r="C161" t="str">
            <v>Activo</v>
          </cell>
          <cell r="D161" t="str">
            <v>ADM0903121C2</v>
          </cell>
          <cell r="E161" t="str">
            <v>Av. Desierto de los Leones No. 52 - San Angel</v>
          </cell>
          <cell r="F161" t="str">
            <v>Av. Desierto de los Leones No. 52 - San Angel</v>
          </cell>
          <cell r="G161" t="str">
            <v xml:space="preserve">D.F. CIUDAD DE MEXICO </v>
          </cell>
          <cell r="H161" t="str">
            <v>Proveedor Nacional</v>
          </cell>
          <cell r="I161">
            <v>1000</v>
          </cell>
          <cell r="J161">
            <v>0</v>
          </cell>
          <cell r="K161">
            <v>0</v>
          </cell>
          <cell r="L161">
            <v>0</v>
          </cell>
          <cell r="M161" t="str">
            <v>PM</v>
          </cell>
          <cell r="N161" t="str">
            <v>AMORE DI MERRIER SA DE CV</v>
          </cell>
        </row>
        <row r="162">
          <cell r="B162" t="str">
            <v>RESTAURANT LOS PANCHOS SA</v>
          </cell>
          <cell r="C162" t="str">
            <v>Activo</v>
          </cell>
          <cell r="D162" t="str">
            <v>RPA820423SUA</v>
          </cell>
          <cell r="E162" t="str">
            <v>Tolstoi 9, Anzures, Miguel Hidalgo,</v>
          </cell>
          <cell r="F162" t="str">
            <v>Tolstoi 9, Anzures, Miguel Hidalgo,</v>
          </cell>
          <cell r="G162" t="str">
            <v xml:space="preserve">D.F. CIUDAD DE MEXICO </v>
          </cell>
          <cell r="H162" t="str">
            <v>Proveedor Nacional</v>
          </cell>
          <cell r="I162">
            <v>11590</v>
          </cell>
          <cell r="J162">
            <v>0</v>
          </cell>
          <cell r="K162">
            <v>0</v>
          </cell>
          <cell r="L162">
            <v>0</v>
          </cell>
          <cell r="M162" t="str">
            <v>PM</v>
          </cell>
          <cell r="N162" t="str">
            <v>RESTAURANT LOS PANCHOS SA</v>
          </cell>
        </row>
        <row r="163">
          <cell r="B163" t="str">
            <v>TOTSA SA DE CV</v>
          </cell>
          <cell r="C163" t="str">
            <v>Activo</v>
          </cell>
          <cell r="D163" t="str">
            <v>TOT940625CVA</v>
          </cell>
          <cell r="E163" t="str">
            <v xml:space="preserve">Aeropuerto Mariano Escobedo, Carretera Miguel Aleman, s/n, Aposaca Nuevo Leon </v>
          </cell>
          <cell r="F163" t="str">
            <v xml:space="preserve">Aeropuerto Mariano Escobedo, Carretera Miguel Aleman, s/n, Aposaca Nuevo Leon </v>
          </cell>
          <cell r="G163" t="str">
            <v>Apodaca Nueco Leon</v>
          </cell>
          <cell r="H163" t="str">
            <v>Proveedor Nacional</v>
          </cell>
          <cell r="I163">
            <v>66600</v>
          </cell>
          <cell r="J163">
            <v>0</v>
          </cell>
          <cell r="K163">
            <v>0</v>
          </cell>
          <cell r="L163">
            <v>0</v>
          </cell>
          <cell r="M163" t="str">
            <v>PM</v>
          </cell>
          <cell r="N163" t="str">
            <v>TOTSA SA DE CV</v>
          </cell>
        </row>
        <row r="164">
          <cell r="B164" t="str">
            <v>ANA KAREN RUIZ BORREGO</v>
          </cell>
          <cell r="C164" t="str">
            <v>Activo</v>
          </cell>
          <cell r="D164" t="str">
            <v>RUBA9310156S7</v>
          </cell>
          <cell r="E164" t="str">
            <v>NO DATO</v>
          </cell>
          <cell r="F164" t="str">
            <v/>
          </cell>
          <cell r="G164" t="str">
            <v/>
          </cell>
          <cell r="H164" t="str">
            <v>Beneficiario</v>
          </cell>
          <cell r="I164" t="str">
            <v/>
          </cell>
          <cell r="J164" t="str">
            <v>ANA KAREN</v>
          </cell>
          <cell r="K164" t="str">
            <v>RUIZ</v>
          </cell>
          <cell r="L164" t="str">
            <v>BORREGO</v>
          </cell>
          <cell r="M164" t="str">
            <v>PF</v>
          </cell>
          <cell r="N164"/>
        </row>
        <row r="165">
          <cell r="B165" t="str">
            <v>TRANSPORTACION TERRESTRE NUEVA IMAGEN AC</v>
          </cell>
          <cell r="C165" t="str">
            <v>Activo</v>
          </cell>
          <cell r="D165" t="str">
            <v>TTN08072242A</v>
          </cell>
          <cell r="E165" t="str">
            <v>AV. FUERZA AEREA MEXICANA BOLSA DE TAXIS TERMINAL 2 No. OFICINA 1</v>
          </cell>
          <cell r="F165" t="str">
            <v>AV. FUERZA AEREA MEXICANA BOLSA DE TAXIS TERMINAL 2 No. OFICINA 1</v>
          </cell>
          <cell r="G165" t="str">
            <v>Venustiano Carranza Mexico</v>
          </cell>
          <cell r="H165" t="str">
            <v>Proveedor Nacional</v>
          </cell>
          <cell r="I165">
            <v>15620</v>
          </cell>
          <cell r="J165">
            <v>0</v>
          </cell>
          <cell r="K165">
            <v>0</v>
          </cell>
          <cell r="L165">
            <v>0</v>
          </cell>
          <cell r="M165" t="str">
            <v>PM</v>
          </cell>
          <cell r="N165" t="str">
            <v>TRANSPORTACION TERRESTRE NUEVA IMAGEN AC</v>
          </cell>
        </row>
        <row r="166">
          <cell r="B166" t="str">
            <v>CAFE SIRENA S DE RL DE CV</v>
          </cell>
          <cell r="C166" t="str">
            <v>Activo</v>
          </cell>
          <cell r="D166" t="str">
            <v>CSI020226MV4</v>
          </cell>
          <cell r="E166" t="str">
            <v> Av. Benito Juárez 1102-12-Nivel 1, Centro</v>
          </cell>
          <cell r="F166" t="str">
            <v> Av. Benito Juárez 1102-12-Nivel 1, Centro</v>
          </cell>
          <cell r="G166" t="str">
            <v xml:space="preserve">Monterrey Nuevo Leon </v>
          </cell>
          <cell r="H166" t="str">
            <v>Proveedor Nacional</v>
          </cell>
          <cell r="I166">
            <v>64000</v>
          </cell>
          <cell r="J166">
            <v>0</v>
          </cell>
          <cell r="K166">
            <v>0</v>
          </cell>
          <cell r="L166">
            <v>0</v>
          </cell>
          <cell r="M166" t="str">
            <v>PM</v>
          </cell>
          <cell r="N166" t="str">
            <v>CAFE SIRENA S DE RL DE CV</v>
          </cell>
        </row>
        <row r="167">
          <cell r="B167" t="str">
            <v>NUEVA WALMART DE MEXICO S DE RL DE CV</v>
          </cell>
          <cell r="C167" t="str">
            <v>Activo</v>
          </cell>
          <cell r="D167" t="str">
            <v>NWM9709244W4</v>
          </cell>
          <cell r="E167" t="str">
            <v>Av Paseo de los Leones 3201, Cumbres 6o. Sector Secc a,</v>
          </cell>
          <cell r="F167" t="str">
            <v>Av Paseo de los Leones 3201, Cumbres 6o. Sector Secc a,</v>
          </cell>
          <cell r="G167" t="str">
            <v>Monterrey NUEVO LEON</v>
          </cell>
          <cell r="H167" t="str">
            <v>Proveedor Nacional</v>
          </cell>
          <cell r="I167" t="str">
            <v> 64619</v>
          </cell>
          <cell r="J167">
            <v>0</v>
          </cell>
          <cell r="K167">
            <v>0</v>
          </cell>
          <cell r="L167">
            <v>0</v>
          </cell>
          <cell r="M167" t="str">
            <v>PM</v>
          </cell>
          <cell r="N167" t="str">
            <v>NUEVA WALMART DE MEXICO S DE RL DE CV</v>
          </cell>
        </row>
        <row r="168">
          <cell r="B168" t="str">
            <v>SARAY CRUZ BARBOSA</v>
          </cell>
          <cell r="C168" t="str">
            <v>Activo</v>
          </cell>
          <cell r="D168" t="str">
            <v>CUBS900812245</v>
          </cell>
          <cell r="E168" t="str">
            <v>NO DATO</v>
          </cell>
          <cell r="F168" t="str">
            <v/>
          </cell>
          <cell r="G168" t="str">
            <v/>
          </cell>
          <cell r="H168" t="str">
            <v>Beneficiario</v>
          </cell>
          <cell r="I168" t="str">
            <v/>
          </cell>
          <cell r="J168" t="str">
            <v>SARAY</v>
          </cell>
          <cell r="K168" t="str">
            <v>CRUZ</v>
          </cell>
          <cell r="L168" t="str">
            <v>BARBOSA</v>
          </cell>
          <cell r="M168" t="str">
            <v>PF</v>
          </cell>
          <cell r="N168"/>
        </row>
        <row r="169">
          <cell r="B169" t="str">
            <v>PAULO CESAR LUGO RINCON</v>
          </cell>
          <cell r="C169" t="str">
            <v>Activo</v>
          </cell>
          <cell r="D169" t="str">
            <v>LURP800730KS3</v>
          </cell>
          <cell r="E169" t="str">
            <v>NO DATO</v>
          </cell>
          <cell r="F169" t="str">
            <v>Mariano Escobedo 637 Colonia Centro Monterrey Nuevo León</v>
          </cell>
          <cell r="G169" t="str">
            <v>Monterrey NUEVO LEON</v>
          </cell>
          <cell r="H169" t="str">
            <v>Beneficiario</v>
          </cell>
          <cell r="I169"/>
          <cell r="J169" t="str">
            <v>PAULO CESAR</v>
          </cell>
          <cell r="K169" t="str">
            <v>LUGO</v>
          </cell>
          <cell r="L169" t="str">
            <v>RINCON</v>
          </cell>
          <cell r="M169" t="str">
            <v>PF</v>
          </cell>
          <cell r="N169"/>
        </row>
        <row r="170">
          <cell r="B170" t="str">
            <v>JUAN CASTAÑEDA ADAME</v>
          </cell>
          <cell r="C170" t="str">
            <v>Activo</v>
          </cell>
          <cell r="D170" t="str">
            <v>CAAJ621210D22</v>
          </cell>
          <cell r="E170" t="str">
            <v>NO DATO</v>
          </cell>
          <cell r="F170" t="str">
            <v/>
          </cell>
          <cell r="G170" t="str">
            <v/>
          </cell>
          <cell r="H170" t="str">
            <v>Proveedor Nacional</v>
          </cell>
          <cell r="I170" t="str">
            <v/>
          </cell>
          <cell r="J170" t="str">
            <v>JUAN</v>
          </cell>
          <cell r="K170" t="str">
            <v>CASTAÑEDA</v>
          </cell>
          <cell r="L170" t="str">
            <v>ADAME</v>
          </cell>
          <cell r="M170" t="str">
            <v>PF</v>
          </cell>
          <cell r="N170"/>
        </row>
        <row r="171">
          <cell r="B171" t="str">
            <v>MUSEO DE HISTORIA MEXICANA</v>
          </cell>
          <cell r="C171" t="str">
            <v>Activo</v>
          </cell>
          <cell r="D171" t="str">
            <v>MHM9408017K8</v>
          </cell>
          <cell r="E171" t="str">
            <v>Dr José Ma. Coss 445,  Col. Centro,</v>
          </cell>
          <cell r="F171" t="str">
            <v>Dr José Ma. Coss 445,  Col. Centro,</v>
          </cell>
          <cell r="G171" t="str">
            <v>Monterrey NUEVO LEON</v>
          </cell>
          <cell r="H171" t="str">
            <v>Proveedor Nacional</v>
          </cell>
          <cell r="I171">
            <v>64000</v>
          </cell>
          <cell r="J171">
            <v>0</v>
          </cell>
          <cell r="K171">
            <v>0</v>
          </cell>
          <cell r="L171">
            <v>0</v>
          </cell>
          <cell r="M171" t="str">
            <v>PM</v>
          </cell>
          <cell r="N171" t="str">
            <v>MUSEO DE HISTORIA MEXICANA</v>
          </cell>
        </row>
        <row r="172">
          <cell r="B172" t="str">
            <v>C1 ALEMANA SA DE CV</v>
          </cell>
          <cell r="C172" t="str">
            <v>Activo</v>
          </cell>
          <cell r="D172" t="str">
            <v>CUA021025AX4</v>
          </cell>
          <cell r="E172" t="str">
            <v> Jardin de San Jeronimo 101, San Jerónimo</v>
          </cell>
          <cell r="F172" t="str">
            <v> Jardin de San Jeronimo 101, San Jerónimo</v>
          </cell>
          <cell r="G172" t="str">
            <v>Monterrey NUEVO LEON</v>
          </cell>
          <cell r="H172" t="str">
            <v>Proveedor Nacional</v>
          </cell>
          <cell r="I172">
            <v>64640</v>
          </cell>
          <cell r="J172">
            <v>0</v>
          </cell>
          <cell r="K172">
            <v>0</v>
          </cell>
          <cell r="L172">
            <v>0</v>
          </cell>
          <cell r="M172" t="str">
            <v>PM</v>
          </cell>
          <cell r="N172" t="str">
            <v>C1 ALEMANA SA DE CV</v>
          </cell>
        </row>
        <row r="173">
          <cell r="B173" t="str">
            <v>VIAJES PERLA SA DE CV</v>
          </cell>
          <cell r="C173" t="str">
            <v>Activo</v>
          </cell>
          <cell r="D173" t="str">
            <v>VPE790702998</v>
          </cell>
          <cell r="E173" t="str">
            <v> Cl. 5 de Mayo 170, Zona Central</v>
          </cell>
          <cell r="F173" t="str">
            <v> Cl. 5 de Mayo 170, Zona Central</v>
          </cell>
          <cell r="G173" t="str">
            <v>La Paz, B.C.S.</v>
          </cell>
          <cell r="H173" t="str">
            <v>Proveedor Nacional</v>
          </cell>
          <cell r="I173">
            <v>23000</v>
          </cell>
          <cell r="J173">
            <v>0</v>
          </cell>
          <cell r="K173">
            <v>0</v>
          </cell>
          <cell r="L173">
            <v>0</v>
          </cell>
          <cell r="M173" t="str">
            <v>PM</v>
          </cell>
          <cell r="N173" t="str">
            <v>VIAJES PERLA SA DE CV</v>
          </cell>
        </row>
        <row r="174">
          <cell r="B174" t="str">
            <v>IMPRESOS SIFER SA DE CV</v>
          </cell>
          <cell r="C174" t="str">
            <v>Activo</v>
          </cell>
          <cell r="D174" t="str">
            <v>ISI790219P95</v>
          </cell>
          <cell r="E174" t="str">
            <v> Francisco Javier Mina 733, Barrio Antiguo, Centro,</v>
          </cell>
          <cell r="F174" t="str">
            <v> Francisco Javier Mina 733, Barrio Antiguo, Centro,</v>
          </cell>
          <cell r="G174" t="str">
            <v>Monterrey NUEVO LEON</v>
          </cell>
          <cell r="H174" t="str">
            <v>Proveedor Nacional</v>
          </cell>
          <cell r="I174">
            <v>64000</v>
          </cell>
          <cell r="J174">
            <v>0</v>
          </cell>
          <cell r="K174">
            <v>0</v>
          </cell>
          <cell r="L174">
            <v>0</v>
          </cell>
          <cell r="M174" t="str">
            <v>PM</v>
          </cell>
          <cell r="N174" t="str">
            <v>IMPRESOS SIFER SA DE CV</v>
          </cell>
        </row>
        <row r="175">
          <cell r="B175" t="str">
            <v>SERGIO ARMIJO HERNANDEZ</v>
          </cell>
          <cell r="C175" t="str">
            <v>Activo</v>
          </cell>
          <cell r="D175" t="str">
            <v>AIHS820315DC6</v>
          </cell>
          <cell r="E175" t="str">
            <v>NO DATO</v>
          </cell>
          <cell r="F175" t="str">
            <v/>
          </cell>
          <cell r="G175" t="str">
            <v/>
          </cell>
          <cell r="H175" t="str">
            <v>Proveedor Nacional</v>
          </cell>
          <cell r="I175" t="str">
            <v/>
          </cell>
          <cell r="J175" t="str">
            <v>SERGIO</v>
          </cell>
          <cell r="K175" t="str">
            <v>ARMIJO</v>
          </cell>
          <cell r="L175" t="str">
            <v>HERNANDEZ</v>
          </cell>
          <cell r="M175" t="str">
            <v>PF</v>
          </cell>
          <cell r="N175"/>
        </row>
        <row r="176">
          <cell r="B176" t="str">
            <v>dinamica ferretera sa de cv</v>
          </cell>
          <cell r="C176" t="str">
            <v>Activo</v>
          </cell>
          <cell r="D176" t="str">
            <v>DFE030819NU2</v>
          </cell>
          <cell r="E176" t="str">
            <v>AV CHURUBUSCO 1600 PARQUE INDUSTRIAL REGIOMONTANO</v>
          </cell>
          <cell r="F176" t="str">
            <v>AV CHURUBUSCO 1600 PARQUE INDUSTRIAL REGIOMONTANO</v>
          </cell>
          <cell r="G176" t="str">
            <v>Monterrey NUEVO LEON</v>
          </cell>
          <cell r="H176" t="str">
            <v>Proveedor Nacional</v>
          </cell>
          <cell r="I176" t="str">
            <v>64540</v>
          </cell>
          <cell r="J176">
            <v>0</v>
          </cell>
          <cell r="K176">
            <v>0</v>
          </cell>
          <cell r="L176">
            <v>0</v>
          </cell>
          <cell r="M176" t="str">
            <v>PM</v>
          </cell>
          <cell r="N176" t="str">
            <v>dinamica ferretera sa de cv</v>
          </cell>
        </row>
        <row r="177">
          <cell r="B177" t="str">
            <v>RAUL SANCHO MARTINEZ</v>
          </cell>
          <cell r="C177" t="str">
            <v>Activo</v>
          </cell>
          <cell r="D177" t="str">
            <v>SAMR691028FL6</v>
          </cell>
          <cell r="E177" t="str">
            <v>NO DATO</v>
          </cell>
          <cell r="F177" t="str">
            <v/>
          </cell>
          <cell r="G177" t="str">
            <v/>
          </cell>
          <cell r="H177" t="str">
            <v>Proveedor Nacional</v>
          </cell>
          <cell r="I177" t="str">
            <v/>
          </cell>
          <cell r="J177" t="str">
            <v>RAUL</v>
          </cell>
          <cell r="K177" t="str">
            <v>SANCHO</v>
          </cell>
          <cell r="L177" t="str">
            <v>MARTINEZ</v>
          </cell>
          <cell r="M177" t="str">
            <v>PF</v>
          </cell>
          <cell r="N177"/>
        </row>
        <row r="178">
          <cell r="B178" t="str">
            <v>SALVADOR IRACHETA RIVERA</v>
          </cell>
          <cell r="C178" t="str">
            <v>Activo</v>
          </cell>
          <cell r="D178" t="str">
            <v>IARS4903186W0</v>
          </cell>
          <cell r="E178" t="str">
            <v>NO DATO</v>
          </cell>
          <cell r="F178" t="str">
            <v/>
          </cell>
          <cell r="G178" t="str">
            <v/>
          </cell>
          <cell r="H178" t="str">
            <v>Proveedor Nacional</v>
          </cell>
          <cell r="I178" t="str">
            <v/>
          </cell>
          <cell r="J178" t="str">
            <v>SALVADOR</v>
          </cell>
          <cell r="K178" t="str">
            <v>IRACHETA</v>
          </cell>
          <cell r="L178" t="str">
            <v>RIVERA</v>
          </cell>
          <cell r="M178" t="str">
            <v>PF</v>
          </cell>
          <cell r="N178"/>
        </row>
        <row r="179">
          <cell r="B179" t="str">
            <v>BACKSTAGE SA DE CV</v>
          </cell>
          <cell r="C179" t="str">
            <v>Activo</v>
          </cell>
          <cell r="D179" t="str">
            <v>BAC011116DJ9</v>
          </cell>
          <cell r="E179" t="str">
            <v>Av. Cristóbal Colón #610, Centro, </v>
          </cell>
          <cell r="F179" t="str">
            <v>Av. Cristóbal Colón #610, Centro, </v>
          </cell>
          <cell r="G179" t="str">
            <v>Monterrey NUEVO LEON</v>
          </cell>
          <cell r="H179" t="str">
            <v>Proveedor Nacional</v>
          </cell>
          <cell r="I179">
            <v>64000</v>
          </cell>
          <cell r="J179">
            <v>0</v>
          </cell>
          <cell r="K179">
            <v>0</v>
          </cell>
          <cell r="L179">
            <v>0</v>
          </cell>
          <cell r="M179" t="str">
            <v>PM</v>
          </cell>
          <cell r="N179" t="str">
            <v>BACKSTAGE SA DE CV</v>
          </cell>
        </row>
        <row r="180">
          <cell r="B180" t="str">
            <v>ACTIVIDADES PROFESIONALES INTEGRADAS SA DE CV</v>
          </cell>
          <cell r="C180" t="str">
            <v>Activo</v>
          </cell>
          <cell r="D180" t="str">
            <v>API970314PH9</v>
          </cell>
          <cell r="E180" t="str">
            <v>ALLE CRISTÓBAL COLÓN, #614, Int. 0, COLONIA CENTRO,</v>
          </cell>
          <cell r="F180" t="str">
            <v>ALLE CRISTÓBAL COLÓN, #614, Int. 0, COLONIA CENTRO,</v>
          </cell>
          <cell r="G180" t="str">
            <v>SAN NICOLÁS DE LOS GARZA, NUEVO LEóN</v>
          </cell>
          <cell r="H180" t="str">
            <v>Proveedor Nacional</v>
          </cell>
          <cell r="I180">
            <v>66400</v>
          </cell>
          <cell r="J180">
            <v>0</v>
          </cell>
          <cell r="K180">
            <v>0</v>
          </cell>
          <cell r="L180">
            <v>0</v>
          </cell>
          <cell r="M180" t="str">
            <v>PM</v>
          </cell>
          <cell r="N180" t="str">
            <v>ACTIVIDADES PROFESIONALES INTEGRADAS SA DE CV</v>
          </cell>
        </row>
        <row r="181">
          <cell r="B181" t="str">
            <v>VALOR AUTOMOTRIZ S DE RL DE CV</v>
          </cell>
          <cell r="C181" t="str">
            <v>Activo</v>
          </cell>
          <cell r="D181" t="str">
            <v>VMT060106JC7</v>
          </cell>
          <cell r="E181" t="str">
            <v>Blvd. Ángel Albino Corzo 750, Bienestar Soc,</v>
          </cell>
          <cell r="F181" t="str">
            <v>Blvd. Ángel Albino Corzo 750, Bienestar Soc,</v>
          </cell>
          <cell r="G181" t="str">
            <v>Tuxtla Gutiérrez, Chis.</v>
          </cell>
          <cell r="H181" t="str">
            <v>Proveedor Nacional</v>
          </cell>
          <cell r="I181">
            <v>29077</v>
          </cell>
          <cell r="J181">
            <v>0</v>
          </cell>
          <cell r="K181">
            <v>0</v>
          </cell>
          <cell r="L181">
            <v>0</v>
          </cell>
          <cell r="M181" t="str">
            <v>PM</v>
          </cell>
          <cell r="N181" t="str">
            <v>VALOR AUTOMOTRIZ S DE RL DE CV</v>
          </cell>
        </row>
        <row r="182">
          <cell r="B182" t="str">
            <v>AUTOPOLIS LINDA VISTA SA DE CV</v>
          </cell>
          <cell r="C182" t="str">
            <v>Activo</v>
          </cell>
          <cell r="D182" t="str">
            <v>ALI140306M50</v>
          </cell>
          <cell r="E182" t="str">
            <v>Av. Miguel Alemán 4306, Diez de Mayo, 10 de Mayo</v>
          </cell>
          <cell r="F182" t="str">
            <v>Av. Miguel Alemán 4306, Diez de Mayo, 10 de Mayo</v>
          </cell>
          <cell r="G182" t="str">
            <v>Guadalupe Nuevo Leon</v>
          </cell>
          <cell r="H182" t="str">
            <v>Proveedor Nacional</v>
          </cell>
          <cell r="I182">
            <v>67130</v>
          </cell>
          <cell r="J182">
            <v>0</v>
          </cell>
          <cell r="K182">
            <v>0</v>
          </cell>
          <cell r="L182">
            <v>0</v>
          </cell>
          <cell r="M182" t="str">
            <v>PM</v>
          </cell>
          <cell r="N182" t="str">
            <v>AUTOPOLIS LINDA VISTA SA DE CV</v>
          </cell>
        </row>
        <row r="183">
          <cell r="B183" t="str">
            <v>SUPERMERCADOS INTERNACIONALES HEB SA DE CV</v>
          </cell>
          <cell r="C183" t="str">
            <v>Activo</v>
          </cell>
          <cell r="D183" t="str">
            <v>SIH9511279T7</v>
          </cell>
          <cell r="E183" t="str">
            <v> Avenida Hidalgo 2405 Col. Obispado </v>
          </cell>
          <cell r="F183" t="str">
            <v> Avenida Hidalgo 2405 Col. Obispado </v>
          </cell>
          <cell r="G183" t="str">
            <v>Monterrey NUEVO LEON</v>
          </cell>
          <cell r="H183" t="str">
            <v>Proveedor Nacional</v>
          </cell>
          <cell r="I183">
            <v>64064</v>
          </cell>
          <cell r="J183">
            <v>0</v>
          </cell>
          <cell r="K183">
            <v>0</v>
          </cell>
          <cell r="L183">
            <v>0</v>
          </cell>
          <cell r="M183" t="str">
            <v>PM</v>
          </cell>
          <cell r="N183" t="str">
            <v>SUPERMERCADOS INTERNACIONALES HEB SA DE CV</v>
          </cell>
        </row>
        <row r="184">
          <cell r="B184" t="str">
            <v>UNIVERSIDAD AUTONOMA DE NUEVO LEON</v>
          </cell>
          <cell r="C184" t="str">
            <v>Activo</v>
          </cell>
          <cell r="D184" t="str">
            <v>UAN691125MK2</v>
          </cell>
          <cell r="E184" t="str">
            <v>Ave. Universidad s/n Ciudad Universitaria 2 piso Torre de Rectoria</v>
          </cell>
          <cell r="F184" t="str">
            <v>Ave. Universidad s/n Ciudad Universitaria 2 piso Torre de Rectoria</v>
          </cell>
          <cell r="G184" t="str">
            <v>San Nicolas de los Garza  NUEVO LEON</v>
          </cell>
          <cell r="H184" t="str">
            <v>Proveedor Nacional</v>
          </cell>
          <cell r="I184">
            <v>66455</v>
          </cell>
          <cell r="J184">
            <v>0</v>
          </cell>
          <cell r="K184">
            <v>0</v>
          </cell>
          <cell r="L184">
            <v>0</v>
          </cell>
          <cell r="M184" t="str">
            <v>PM</v>
          </cell>
          <cell r="N184" t="str">
            <v>UNIVERSIDAD AUTONOMA DE NUEVO LEON</v>
          </cell>
        </row>
        <row r="185">
          <cell r="B185" t="str">
            <v>NUGA SYS SA DE CV</v>
          </cell>
          <cell r="C185" t="str">
            <v>Activo</v>
          </cell>
          <cell r="D185" t="str">
            <v>NSY9808311I6</v>
          </cell>
          <cell r="E185" t="str">
            <v> Avenida José Vasconcelos 638, Valle del Campestre</v>
          </cell>
          <cell r="F185" t="str">
            <v> Avenida José Vasconcelos 638, Valle del Campestre</v>
          </cell>
          <cell r="G185" t="str">
            <v>San Pedro Garza Garcia  NUEVO LEON</v>
          </cell>
          <cell r="H185" t="str">
            <v>Proveedor Nacional</v>
          </cell>
          <cell r="I185">
            <v>66265</v>
          </cell>
          <cell r="J185">
            <v>0</v>
          </cell>
          <cell r="K185">
            <v>0</v>
          </cell>
          <cell r="L185">
            <v>0</v>
          </cell>
          <cell r="M185" t="str">
            <v>PM</v>
          </cell>
          <cell r="N185" t="str">
            <v>NUGA SYS SA DE CV</v>
          </cell>
        </row>
        <row r="186">
          <cell r="B186" t="str">
            <v>CONSULTORIA INTEGRAL DE INFORMATICA SA DE CV</v>
          </cell>
          <cell r="C186" t="str">
            <v>Activo</v>
          </cell>
          <cell r="D186" t="str">
            <v>CII910918NSA</v>
          </cell>
          <cell r="E186" t="str">
            <v> Calz San Pedro 902, Fuentes del Valle</v>
          </cell>
          <cell r="F186" t="str">
            <v> Calz San Pedro 902, Fuentes del Valle</v>
          </cell>
          <cell r="G186" t="str">
            <v>Monterrey NUEVO LEON</v>
          </cell>
          <cell r="H186" t="str">
            <v>Proveedor Nacional</v>
          </cell>
          <cell r="I186">
            <v>66220</v>
          </cell>
          <cell r="J186">
            <v>0</v>
          </cell>
          <cell r="K186">
            <v>0</v>
          </cell>
          <cell r="L186">
            <v>0</v>
          </cell>
          <cell r="M186" t="str">
            <v>PM</v>
          </cell>
          <cell r="N186" t="str">
            <v>CONSULTORIA INTEGRAL DE INFORMATICA SA DE CV</v>
          </cell>
        </row>
        <row r="187">
          <cell r="B187" t="str">
            <v>SERVICIOS DIGIREY SA DE CV</v>
          </cell>
          <cell r="C187" t="str">
            <v>Activo</v>
          </cell>
          <cell r="D187" t="str">
            <v>SDI091126TDA</v>
          </cell>
          <cell r="E187" t="str">
            <v>ALVARO OBREGON NTE 1417 COLONIA TERMINAL</v>
          </cell>
          <cell r="F187" t="str">
            <v>ALVARO OBREGON NTE 1417 COLONIA TERMINAL</v>
          </cell>
          <cell r="G187" t="str">
            <v>MONTERREY NUEVO LEON</v>
          </cell>
          <cell r="H187" t="str">
            <v>Proveedor Nacional</v>
          </cell>
          <cell r="I187">
            <v>64580</v>
          </cell>
          <cell r="J187">
            <v>0</v>
          </cell>
          <cell r="K187">
            <v>0</v>
          </cell>
          <cell r="L187">
            <v>0</v>
          </cell>
          <cell r="M187" t="str">
            <v>PM</v>
          </cell>
          <cell r="N187" t="str">
            <v>SERVICIOS DIGIREY SA DE CV</v>
          </cell>
        </row>
        <row r="188">
          <cell r="B188" t="str">
            <v>GOSSLER SC</v>
          </cell>
          <cell r="C188" t="str">
            <v>Activo</v>
          </cell>
          <cell r="D188" t="str">
            <v>GOS830601GE2</v>
          </cell>
          <cell r="E188" t="str">
            <v xml:space="preserve">JOSE CLEMENTE OROZCO 335 VALLE ORIENTE </v>
          </cell>
          <cell r="F188" t="str">
            <v xml:space="preserve">JOSE CLEMENTE OROZCO 335 VALLE ORIENTE </v>
          </cell>
          <cell r="G188" t="str">
            <v>Monterrey NUEVO LEON</v>
          </cell>
          <cell r="H188" t="str">
            <v>Proveedor Nacional</v>
          </cell>
          <cell r="I188">
            <v>66278</v>
          </cell>
          <cell r="J188">
            <v>0</v>
          </cell>
          <cell r="K188">
            <v>0</v>
          </cell>
          <cell r="L188">
            <v>0</v>
          </cell>
          <cell r="M188" t="str">
            <v>PM</v>
          </cell>
          <cell r="N188" t="str">
            <v>GOSSLER SC</v>
          </cell>
        </row>
        <row r="189">
          <cell r="B189" t="str">
            <v>JUNIOR FOODS SA DE CV</v>
          </cell>
          <cell r="C189" t="str">
            <v>Activo</v>
          </cell>
          <cell r="D189" t="str">
            <v>JFO901024SX4</v>
          </cell>
          <cell r="E189" t="str">
            <v xml:space="preserve">Ave. Jose Vaasconcelos # 142 planta baja Interior B col. Sierra Madre </v>
          </cell>
          <cell r="F189" t="str">
            <v xml:space="preserve">Ave. Jose Vaasconcelos # 142 planta baja Interior B col. Sierra Madre </v>
          </cell>
          <cell r="G189" t="str">
            <v>Monterrey NUEVO LEON</v>
          </cell>
          <cell r="H189" t="str">
            <v>Proveedor Nacional</v>
          </cell>
          <cell r="I189">
            <v>66250</v>
          </cell>
          <cell r="J189">
            <v>0</v>
          </cell>
          <cell r="K189">
            <v>0</v>
          </cell>
          <cell r="L189">
            <v>0</v>
          </cell>
          <cell r="M189" t="str">
            <v>PM</v>
          </cell>
          <cell r="N189" t="str">
            <v>JUNIOR FOODS SA DE CV</v>
          </cell>
        </row>
        <row r="190">
          <cell r="B190" t="str">
            <v>MILTON OZIEL LOPEZ RIVERA</v>
          </cell>
          <cell r="C190" t="str">
            <v>Activo</v>
          </cell>
          <cell r="D190" t="str">
            <v>LORM770405BV3</v>
          </cell>
          <cell r="E190" t="str">
            <v>NO DATO</v>
          </cell>
          <cell r="F190"/>
          <cell r="G190"/>
          <cell r="H190" t="str">
            <v>Proveedor Nacional</v>
          </cell>
          <cell r="I190"/>
          <cell r="J190" t="str">
            <v>MILTON OZIEL</v>
          </cell>
          <cell r="K190" t="str">
            <v>LOPEZ</v>
          </cell>
          <cell r="L190" t="str">
            <v>RIVERA</v>
          </cell>
          <cell r="M190" t="str">
            <v>PF</v>
          </cell>
        </row>
        <row r="191">
          <cell r="B191" t="str">
            <v>DIINSEL SA DE CV</v>
          </cell>
          <cell r="C191" t="str">
            <v>Activo</v>
          </cell>
          <cell r="D191" t="str">
            <v>DII010917T77</v>
          </cell>
          <cell r="E191" t="str">
            <v>Venezuela 342, Vista Hermosa,</v>
          </cell>
          <cell r="F191" t="str">
            <v>Venezuela 342, Vista Hermosa,</v>
          </cell>
          <cell r="G191" t="str">
            <v>Monterrey NUEVO LEON</v>
          </cell>
          <cell r="H191" t="str">
            <v>Proveedor Nacional</v>
          </cell>
          <cell r="I191">
            <v>64620</v>
          </cell>
          <cell r="J191">
            <v>0</v>
          </cell>
          <cell r="K191">
            <v>0</v>
          </cell>
          <cell r="L191">
            <v>0</v>
          </cell>
          <cell r="M191" t="str">
            <v>PM</v>
          </cell>
          <cell r="N191" t="str">
            <v>DIINSEL SA DE CV</v>
          </cell>
        </row>
        <row r="192">
          <cell r="B192" t="str">
            <v>DANIEL GERARDO LARA GARCIA</v>
          </cell>
          <cell r="C192" t="str">
            <v>Activo</v>
          </cell>
          <cell r="D192" t="str">
            <v>LAGD920824K21</v>
          </cell>
          <cell r="E192" t="str">
            <v>NO DATO</v>
          </cell>
          <cell r="F192" t="str">
            <v>Mariano Escobedo 637 Colonia Centro Monterrey Nuevo León</v>
          </cell>
          <cell r="G192" t="str">
            <v>Monterrey NUEVO LEON</v>
          </cell>
          <cell r="H192" t="str">
            <v>Beneficiario</v>
          </cell>
          <cell r="I192"/>
          <cell r="J192" t="str">
            <v>DANIEL GERARDO</v>
          </cell>
          <cell r="K192" t="str">
            <v>LARA</v>
          </cell>
          <cell r="L192" t="str">
            <v>GARCIA</v>
          </cell>
          <cell r="M192" t="str">
            <v>PF</v>
          </cell>
        </row>
        <row r="193">
          <cell r="B193" t="str">
            <v>OSCAR ARANDA DE LA GARZA</v>
          </cell>
          <cell r="C193" t="str">
            <v>Activo</v>
          </cell>
          <cell r="D193" t="str">
            <v>AAGO8907311FA</v>
          </cell>
          <cell r="E193" t="str">
            <v>NO DATO</v>
          </cell>
          <cell r="F193" t="str">
            <v>Mariano Escobedo 637 Colonia Centro Monterrey Nuevo León</v>
          </cell>
          <cell r="G193" t="str">
            <v>Monterrey NUEVO LEON</v>
          </cell>
          <cell r="H193" t="str">
            <v>Beneficiario</v>
          </cell>
          <cell r="I193"/>
          <cell r="J193" t="str">
            <v>OSCAR</v>
          </cell>
          <cell r="K193" t="str">
            <v>ARANDA</v>
          </cell>
          <cell r="L193" t="str">
            <v>DE LA GARZA</v>
          </cell>
          <cell r="M193" t="str">
            <v>PF</v>
          </cell>
        </row>
        <row r="194">
          <cell r="B194" t="str">
            <v>GLOBAL ACTUARIAL SERVICES SC</v>
          </cell>
          <cell r="C194" t="str">
            <v>Activo</v>
          </cell>
          <cell r="D194" t="str">
            <v>GAS030522R54</v>
          </cell>
          <cell r="E194" t="str">
            <v>DIAGONAL PATRIOTISMO 1 PISO 6 CONDESA</v>
          </cell>
          <cell r="F194" t="str">
            <v>DIAGONAL PATRIOTISMO 1 PISO 6 CONDESA</v>
          </cell>
          <cell r="G194" t="str">
            <v>CUAHUTEMOC CIUDAD DE MEXICO</v>
          </cell>
          <cell r="H194" t="str">
            <v>Proveedor Nacional</v>
          </cell>
          <cell r="I194" t="str">
            <v>06140</v>
          </cell>
          <cell r="M194" t="str">
            <v>PM</v>
          </cell>
          <cell r="N194" t="str">
            <v>GLOBAL ACTUARIAL SERVICES SC</v>
          </cell>
        </row>
        <row r="195">
          <cell r="B195" t="str">
            <v>TECNOLOGIA EN QUIROFANOS SA DE CV</v>
          </cell>
          <cell r="C195" t="str">
            <v>Activo</v>
          </cell>
          <cell r="D195" t="str">
            <v>TQU110216FL2</v>
          </cell>
          <cell r="E195" t="str">
            <v>ALEJANDRO DE HUMBOLDT 1119, C, MIRADOR</v>
          </cell>
          <cell r="F195" t="str">
            <v>ALEJANDRO DE HUMBOLDT 1119, C, MIRADOR</v>
          </cell>
          <cell r="G195" t="str">
            <v>Monterrey NUEVO LEON</v>
          </cell>
          <cell r="H195" t="str">
            <v>Proveedor Nacional</v>
          </cell>
          <cell r="I195">
            <v>64070</v>
          </cell>
          <cell r="M195" t="str">
            <v>PM</v>
          </cell>
          <cell r="N195" t="str">
            <v>TECNOLOGIA EN QUIROFANOS SA DE CV</v>
          </cell>
        </row>
        <row r="196">
          <cell r="B196" t="str">
            <v>TELEFONOS DE MEXICO SAB DE CV</v>
          </cell>
          <cell r="C196" t="str">
            <v>Activo</v>
          </cell>
          <cell r="D196" t="str">
            <v>TME840315KT6</v>
          </cell>
          <cell r="E196" t="str">
            <v xml:space="preserve">Parque Via 198 Col. Cuauhtemoc </v>
          </cell>
          <cell r="F196" t="str">
            <v xml:space="preserve">Parque Via 198 Col. Cuauhtemoc </v>
          </cell>
          <cell r="G196" t="str">
            <v xml:space="preserve">Ciudad de Mexico </v>
          </cell>
          <cell r="H196" t="str">
            <v>Proveedor Nacional</v>
          </cell>
          <cell r="I196">
            <v>6500</v>
          </cell>
          <cell r="M196" t="str">
            <v>PM</v>
          </cell>
          <cell r="N196" t="str">
            <v>TELEFONOS DE MEXICO SAB DE CV</v>
          </cell>
        </row>
        <row r="197">
          <cell r="B197" t="str">
            <v>ELECTRONICA GARZA SADA SA DE CV</v>
          </cell>
          <cell r="C197" t="str">
            <v>Activo</v>
          </cell>
          <cell r="D197" t="str">
            <v>EGS050627V14</v>
          </cell>
          <cell r="E197" t="str">
            <v> Av. Eugenio Garza Sada 1905, Contry,</v>
          </cell>
          <cell r="F197" t="str">
            <v> Av. Eugenio Garza Sada 1905, Contry,</v>
          </cell>
          <cell r="G197" t="str">
            <v>Monterrey NUEVO LEON</v>
          </cell>
          <cell r="H197" t="str">
            <v>Proveedor Nacional</v>
          </cell>
          <cell r="I197">
            <v>64860</v>
          </cell>
          <cell r="M197" t="str">
            <v>PM</v>
          </cell>
          <cell r="N197" t="str">
            <v>ELECTRONICA GARZA SADA SA DE CV</v>
          </cell>
        </row>
        <row r="198">
          <cell r="B198" t="str">
            <v>IDESK MEXICO SA DE CV</v>
          </cell>
          <cell r="C198" t="str">
            <v>Activo</v>
          </cell>
          <cell r="D198" t="str">
            <v>IME161104UL9</v>
          </cell>
          <cell r="E198" t="str">
            <v>Blvd. Antonio L. Rodríguez 2100 Edificio BH Piso 11 Int 116, Privada Sta. María</v>
          </cell>
          <cell r="F198" t="str">
            <v>Blvd. Antonio L. Rodríguez 2100 Edificio BH Piso 11 Int 116, Privada Sta. María</v>
          </cell>
          <cell r="G198" t="str">
            <v>Monterrey NUEVO LEON</v>
          </cell>
          <cell r="H198" t="str">
            <v>Proveedor Nacional</v>
          </cell>
          <cell r="I198">
            <v>64650</v>
          </cell>
          <cell r="M198" t="str">
            <v>PM</v>
          </cell>
          <cell r="N198" t="str">
            <v>IDESK MEXICO SA DE CV</v>
          </cell>
        </row>
        <row r="199">
          <cell r="B199" t="str">
            <v>PRIMERO SEGUROS SA DE CV</v>
          </cell>
          <cell r="C199" t="str">
            <v>Activo</v>
          </cell>
          <cell r="D199" t="str">
            <v>PSE060223ITA</v>
          </cell>
          <cell r="E199" t="str">
            <v xml:space="preserve">Av. Constitucion # 2050 PISO 4 Col. Obispado </v>
          </cell>
          <cell r="F199" t="str">
            <v xml:space="preserve">Av. Constitucion # 2050 PISO 4 Col. Obispado </v>
          </cell>
          <cell r="G199" t="str">
            <v>Monterrey NUEVO LEON</v>
          </cell>
          <cell r="H199" t="str">
            <v>Proveedor Nacional</v>
          </cell>
          <cell r="I199">
            <v>64060</v>
          </cell>
          <cell r="M199" t="str">
            <v>PM</v>
          </cell>
          <cell r="N199" t="str">
            <v>PRIMERO SEGUROS SA DE CV</v>
          </cell>
        </row>
        <row r="200">
          <cell r="B200" t="str">
            <v>MARICARMEN GARCIA AVILA</v>
          </cell>
          <cell r="C200" t="str">
            <v>Activo</v>
          </cell>
          <cell r="D200" t="str">
            <v>GAAM650803</v>
          </cell>
          <cell r="E200" t="str">
            <v>NO DATO</v>
          </cell>
          <cell r="F200" t="str">
            <v>Manuel Maria del Llano # 638 B COL. CENTRO</v>
          </cell>
          <cell r="G200" t="str">
            <v>Monterrey NUEVO LEON</v>
          </cell>
          <cell r="H200" t="str">
            <v>Proveedor Nacional</v>
          </cell>
          <cell r="I200">
            <v>64960</v>
          </cell>
          <cell r="J200" t="str">
            <v>MARICARMEN</v>
          </cell>
          <cell r="K200" t="str">
            <v>GARCIA</v>
          </cell>
          <cell r="L200" t="str">
            <v>AVILA</v>
          </cell>
          <cell r="M200" t="str">
            <v>PF</v>
          </cell>
          <cell r="N200"/>
        </row>
        <row r="201">
          <cell r="B201" t="str">
            <v>A&amp;A AGRAZ CONSULTORES SC</v>
          </cell>
          <cell r="C201" t="str">
            <v>Activo</v>
          </cell>
          <cell r="D201" t="str">
            <v>AAC060301FE5</v>
          </cell>
          <cell r="E201" t="str">
            <v>Calle LA LUNA,  Número Ext. (Ó Km.) 2592,  Letra Ext. A,  Colonia JARDINES DEL BOSQUE</v>
          </cell>
          <cell r="F201" t="str">
            <v>Calle LA LUNA,  Número Ext. (Ó Km.) 2592,  Letra Ext. A,  Colonia JARDINES DEL BOSQUE</v>
          </cell>
          <cell r="G201" t="str">
            <v>Guadalajara, Guadalajara, Jalisco, México</v>
          </cell>
          <cell r="H201" t="str">
            <v>Proveedor Nacional</v>
          </cell>
          <cell r="I201">
            <v>44520</v>
          </cell>
          <cell r="M201" t="str">
            <v>PM</v>
          </cell>
          <cell r="N201" t="str">
            <v>A&amp;A AGRAZ CONSULTORES SC</v>
          </cell>
        </row>
        <row r="202">
          <cell r="B202" t="str">
            <v>VILLAUTO MONTERREY SA DE CV</v>
          </cell>
          <cell r="C202" t="str">
            <v>Activo</v>
          </cell>
          <cell r="D202" t="str">
            <v>VMO901207DZA</v>
          </cell>
          <cell r="E202" t="str">
            <v xml:space="preserve">Manuel L. Barragan # 301 Col. Villasm de Anahuac </v>
          </cell>
          <cell r="F202" t="str">
            <v xml:space="preserve">Manuel L. Barragan # 301 Col. Villasm de Anahuac </v>
          </cell>
          <cell r="G202" t="str">
            <v>San Nicolas de los Garza  NUEVO LEON</v>
          </cell>
          <cell r="H202" t="str">
            <v>Proveedor Nacional</v>
          </cell>
          <cell r="I202">
            <v>66422</v>
          </cell>
          <cell r="M202" t="str">
            <v>PM</v>
          </cell>
          <cell r="N202" t="str">
            <v>VILLAUTO MONTERREY SA DE CV</v>
          </cell>
        </row>
        <row r="203">
          <cell r="B203" t="str">
            <v>JOSE EDGAR GONGORA MARTINEZ</v>
          </cell>
          <cell r="C203" t="str">
            <v>Activo</v>
          </cell>
          <cell r="D203" t="str">
            <v>GOME651217R37</v>
          </cell>
          <cell r="E203" t="str">
            <v>NO DATO</v>
          </cell>
          <cell r="F203"/>
          <cell r="G203"/>
          <cell r="H203" t="str">
            <v>Proveedor Nacional</v>
          </cell>
          <cell r="I203"/>
          <cell r="J203" t="str">
            <v>JOSE EDGAR</v>
          </cell>
          <cell r="K203" t="str">
            <v>GONGORA</v>
          </cell>
          <cell r="L203" t="str">
            <v>MARTINEZ</v>
          </cell>
          <cell r="M203" t="str">
            <v>PF</v>
          </cell>
        </row>
        <row r="204">
          <cell r="B204" t="str">
            <v>LUZ MARIA GARZA MOSQUEDA</v>
          </cell>
          <cell r="C204" t="str">
            <v>Activo</v>
          </cell>
          <cell r="D204" t="str">
            <v>GAML760824AP9</v>
          </cell>
          <cell r="E204" t="str">
            <v>NO DATO</v>
          </cell>
          <cell r="F204"/>
          <cell r="G204"/>
          <cell r="H204" t="str">
            <v>Proveedor Nacional</v>
          </cell>
          <cell r="I204"/>
          <cell r="J204" t="str">
            <v>LUZ MARIA</v>
          </cell>
          <cell r="K204" t="str">
            <v>GARZA</v>
          </cell>
          <cell r="L204" t="str">
            <v>MOSQUEDA</v>
          </cell>
          <cell r="M204" t="str">
            <v>PF</v>
          </cell>
        </row>
        <row r="205">
          <cell r="B205" t="str">
            <v>JUAN ROBERTO SALAS GARCIA</v>
          </cell>
          <cell r="C205" t="str">
            <v>Activo</v>
          </cell>
          <cell r="D205" t="str">
            <v>SAGJ780516D79</v>
          </cell>
          <cell r="E205" t="str">
            <v>NO DATO</v>
          </cell>
          <cell r="F205"/>
          <cell r="G205"/>
          <cell r="H205" t="str">
            <v>Proveedor Nacional</v>
          </cell>
          <cell r="I205"/>
          <cell r="J205" t="str">
            <v>JUAN ROBERTO</v>
          </cell>
          <cell r="K205" t="str">
            <v>SALAS</v>
          </cell>
          <cell r="L205" t="str">
            <v>GARCIA</v>
          </cell>
          <cell r="M205" t="str">
            <v>PF</v>
          </cell>
        </row>
        <row r="206">
          <cell r="B206" t="str">
            <v>BONAFONT</v>
          </cell>
          <cell r="C206" t="str">
            <v>Activo</v>
          </cell>
          <cell r="D206"/>
          <cell r="E206"/>
          <cell r="F206"/>
          <cell r="G206"/>
          <cell r="H206" t="str">
            <v>Proveedor Nacional</v>
          </cell>
          <cell r="I206"/>
          <cell r="J206"/>
          <cell r="K206"/>
          <cell r="M206" t="str">
            <v>PM</v>
          </cell>
          <cell r="N206"/>
        </row>
        <row r="207">
          <cell r="B207" t="str">
            <v>JUAN ENRIQUE GONZALEZ CHAPA</v>
          </cell>
          <cell r="C207" t="str">
            <v>Activo</v>
          </cell>
          <cell r="D207" t="str">
            <v>GOCJ410131QJ5</v>
          </cell>
          <cell r="E207" t="str">
            <v>NO DATO</v>
          </cell>
          <cell r="F207"/>
          <cell r="G207"/>
          <cell r="H207" t="str">
            <v>Proveedor Nacional</v>
          </cell>
          <cell r="I207"/>
          <cell r="J207" t="str">
            <v>JUAN ENRIQUE</v>
          </cell>
          <cell r="K207" t="str">
            <v>GONZALEZ</v>
          </cell>
          <cell r="L207" t="str">
            <v>CHAPA</v>
          </cell>
          <cell r="M207" t="str">
            <v>PF</v>
          </cell>
        </row>
        <row r="208">
          <cell r="B208"/>
          <cell r="C208" t="str">
            <v>Activo</v>
          </cell>
          <cell r="E208"/>
          <cell r="F208"/>
          <cell r="H208" t="str">
            <v>Proveedor Nacional</v>
          </cell>
          <cell r="N208"/>
        </row>
        <row r="209">
          <cell r="B209" t="str">
            <v>CONCESIONARI MONTERREY NUEVO LAREDO SA DE CV</v>
          </cell>
          <cell r="C209" t="str">
            <v>Activo</v>
          </cell>
          <cell r="D209" t="str">
            <v>CMN170517RA2</v>
          </cell>
          <cell r="E209" t="str">
            <v>Bosques de Cidros 173 Colonia Bosques de las Lomas</v>
          </cell>
          <cell r="F209" t="str">
            <v>Bosques de Cidros 173 Colonia Bosques de las Lomas</v>
          </cell>
          <cell r="G209" t="str">
            <v>México, Ciudad de México</v>
          </cell>
          <cell r="H209" t="str">
            <v>Proveedor Nacional</v>
          </cell>
          <cell r="I209">
            <v>5120</v>
          </cell>
          <cell r="M209" t="str">
            <v>PM</v>
          </cell>
          <cell r="N209" t="str">
            <v>CONCESIONARI MONTERREY NUEVO LAREDO SA DE CV</v>
          </cell>
        </row>
        <row r="210">
          <cell r="B210" t="str">
            <v>RESTAURANTE GARCIA G DE CIENEGA DE FLORES SA DE CV</v>
          </cell>
          <cell r="C210" t="str">
            <v>Activo</v>
          </cell>
          <cell r="D210" t="str">
            <v>RGG910220966</v>
          </cell>
          <cell r="E210" t="str">
            <v>Independencia No. 705, Centro,</v>
          </cell>
          <cell r="F210" t="str">
            <v>Independencia No. 705, Centro,</v>
          </cell>
          <cell r="G210" t="str">
            <v> Ciénega de Flores, N.L.</v>
          </cell>
          <cell r="H210" t="str">
            <v>Proveedor Nacional</v>
          </cell>
          <cell r="I210">
            <v>65550</v>
          </cell>
          <cell r="M210" t="str">
            <v>PM</v>
          </cell>
          <cell r="N210" t="str">
            <v>RESTAURANTE GARCIA G DE CIENEGA DE FLORES SA DE CV</v>
          </cell>
        </row>
        <row r="211">
          <cell r="B211" t="str">
            <v>INSTITUTO TECNOLOGICO Y DE ESTUDIOS SUPERIORES DE MONTERREY</v>
          </cell>
          <cell r="C211" t="str">
            <v>Activo</v>
          </cell>
          <cell r="D211" t="str">
            <v>ITE430714KI0</v>
          </cell>
          <cell r="E211" t="str">
            <v> Av. Eugenio Garza Sada 2501 Sur, Tecnológico,</v>
          </cell>
          <cell r="F211" t="str">
            <v> Av. Eugenio Garza Sada 2501 Sur, Tecnológico,</v>
          </cell>
          <cell r="G211" t="str">
            <v>Monterrey NUEVO LEON</v>
          </cell>
          <cell r="H211" t="str">
            <v>Proveedor Nacional</v>
          </cell>
          <cell r="I211">
            <v>64849</v>
          </cell>
          <cell r="M211" t="str">
            <v>PM</v>
          </cell>
          <cell r="N211" t="str">
            <v>INSTITUTO TECNOLOGICO Y DE ESTUDIOS SUPERIORES DE MONTERREY</v>
          </cell>
        </row>
        <row r="212">
          <cell r="B212" t="str">
            <v>GRUPO NACIONAL DE AVALUOS Y SERVICIOS SA DE CV</v>
          </cell>
          <cell r="C212" t="str">
            <v>Activo</v>
          </cell>
          <cell r="D212" t="str">
            <v>GNA9701201N4</v>
          </cell>
          <cell r="E212" t="str">
            <v>Ricardo Cantú Leal 115, Lth,</v>
          </cell>
          <cell r="F212" t="str">
            <v>Ricardo Cantú Leal 115, Lth,</v>
          </cell>
          <cell r="G212" t="str">
            <v>Monterrey NUEVO LEON</v>
          </cell>
          <cell r="H212" t="str">
            <v>Proveedor Nacional</v>
          </cell>
          <cell r="I212">
            <v>64830</v>
          </cell>
          <cell r="M212" t="str">
            <v>PM</v>
          </cell>
          <cell r="N212" t="str">
            <v>GRUPO NACIONAL DE AVALUOS Y SERVICIOS SA DE CV</v>
          </cell>
        </row>
        <row r="213">
          <cell r="B213" t="str">
            <v>ALEJANDRO FEDERICO GONZALEZ MONTEMAYOR</v>
          </cell>
          <cell r="C213" t="str">
            <v>Activo</v>
          </cell>
          <cell r="D213" t="str">
            <v>GOMA810531UP9</v>
          </cell>
          <cell r="E213" t="str">
            <v>NO DATO</v>
          </cell>
          <cell r="F213" t="str">
            <v>OCTAVIO 3322 COLONIA CAMINO REAL</v>
          </cell>
          <cell r="G213" t="str">
            <v>Guadalupe NUEVO LEON</v>
          </cell>
          <cell r="H213" t="str">
            <v>Proveedor Nacional</v>
          </cell>
          <cell r="I213">
            <v>67170</v>
          </cell>
          <cell r="J213" t="str">
            <v>ALEJANDRO FEDERICO</v>
          </cell>
          <cell r="K213" t="str">
            <v>GONZALEZ</v>
          </cell>
          <cell r="L213" t="str">
            <v>MONTEMAYOR</v>
          </cell>
          <cell r="M213" t="str">
            <v>PF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seanl.gob.mx/wp-content/uploads/Relacion-Analitica-de-Pagos-FEBRERO-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seanl.gob.mx/wp-content/uploads/Relacion-Analitica-de-Pagos-a-MAYO202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eseanl.gob.mx/wp-content/uploads/Relacion-Analitica-de-Pagos-a-JUNI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BEC5-DDD8-4D54-85F0-668E82AE0D9D}">
  <dimension ref="A1:AG39"/>
  <sheetViews>
    <sheetView topLeftCell="H1" zoomScale="120" zoomScaleNormal="120" workbookViewId="0">
      <selection activeCell="I2" sqref="I2:I12"/>
    </sheetView>
  </sheetViews>
  <sheetFormatPr baseColWidth="10" defaultColWidth="8" defaultRowHeight="12" x14ac:dyDescent="0.2"/>
  <cols>
    <col min="1" max="1" width="5.28515625" style="16" bestFit="1" customWidth="1"/>
    <col min="2" max="2" width="11.28515625" style="16" bestFit="1" customWidth="1"/>
    <col min="3" max="3" width="5.5703125" style="16" bestFit="1" customWidth="1"/>
    <col min="4" max="4" width="11.42578125" style="16" bestFit="1" customWidth="1"/>
    <col min="5" max="5" width="30.140625" style="16" customWidth="1"/>
    <col min="6" max="6" width="6.7109375" style="16" customWidth="1"/>
    <col min="7" max="7" width="13" style="18" customWidth="1"/>
    <col min="8" max="8" width="72.140625" style="39" customWidth="1"/>
    <col min="9" max="10" width="11.140625" style="16" customWidth="1"/>
    <col min="11" max="11" width="10.28515625" style="21" customWidth="1"/>
    <col min="12" max="12" width="12.28515625" style="39" customWidth="1"/>
    <col min="13" max="13" width="9.7109375" style="23" customWidth="1"/>
    <col min="14" max="14" width="9.42578125" style="23" customWidth="1"/>
    <col min="15" max="15" width="8.7109375" style="23" customWidth="1"/>
    <col min="16" max="16" width="8.5703125" style="23" customWidth="1"/>
    <col min="17" max="19" width="8" style="23" customWidth="1"/>
    <col min="20" max="20" width="21.42578125" style="23" customWidth="1"/>
    <col min="21" max="21" width="8" style="23" customWidth="1"/>
    <col min="22" max="22" width="13.5703125" style="23" customWidth="1"/>
    <col min="23" max="23" width="47.5703125" style="23" customWidth="1"/>
    <col min="24" max="32" width="13.5703125" style="23" customWidth="1"/>
    <col min="33" max="16384" width="8" style="23"/>
  </cols>
  <sheetData>
    <row r="1" spans="1:33" x14ac:dyDescent="0.2">
      <c r="A1" s="16" t="s">
        <v>110</v>
      </c>
      <c r="B1" s="16" t="s">
        <v>59</v>
      </c>
      <c r="C1" s="17" t="s">
        <v>60</v>
      </c>
      <c r="D1" s="17" t="s">
        <v>61</v>
      </c>
      <c r="E1" s="16" t="s">
        <v>72</v>
      </c>
      <c r="F1" s="16" t="s">
        <v>111</v>
      </c>
      <c r="G1" s="18" t="s">
        <v>112</v>
      </c>
      <c r="H1" s="19" t="s">
        <v>80</v>
      </c>
      <c r="I1" s="20" t="s">
        <v>63</v>
      </c>
      <c r="K1" s="21" t="s">
        <v>49</v>
      </c>
      <c r="L1" s="19" t="s">
        <v>47</v>
      </c>
      <c r="M1" s="8" t="s">
        <v>73</v>
      </c>
      <c r="N1" s="8" t="s">
        <v>81</v>
      </c>
      <c r="O1" s="8" t="s">
        <v>82</v>
      </c>
      <c r="P1" s="8" t="s">
        <v>83</v>
      </c>
      <c r="Q1" s="8" t="s">
        <v>74</v>
      </c>
      <c r="R1" s="8" t="s">
        <v>75</v>
      </c>
      <c r="S1" s="8" t="s">
        <v>76</v>
      </c>
      <c r="T1" s="8" t="s">
        <v>77</v>
      </c>
      <c r="U1" s="8" t="s">
        <v>46</v>
      </c>
      <c r="V1" s="22" t="s">
        <v>64</v>
      </c>
      <c r="W1" s="22" t="s">
        <v>113</v>
      </c>
      <c r="X1" s="22" t="s">
        <v>114</v>
      </c>
      <c r="Y1" s="22" t="s">
        <v>115</v>
      </c>
      <c r="Z1" s="22" t="s">
        <v>116</v>
      </c>
      <c r="AA1" s="22" t="s">
        <v>117</v>
      </c>
      <c r="AB1" s="22" t="s">
        <v>118</v>
      </c>
      <c r="AC1" s="22" t="s">
        <v>119</v>
      </c>
      <c r="AD1" s="22" t="s">
        <v>120</v>
      </c>
      <c r="AE1" s="22" t="s">
        <v>121</v>
      </c>
      <c r="AF1" s="22" t="s">
        <v>122</v>
      </c>
      <c r="AG1" s="10" t="s">
        <v>84</v>
      </c>
    </row>
    <row r="2" spans="1:33" ht="12.75" x14ac:dyDescent="0.2">
      <c r="A2" s="17" t="s">
        <v>65</v>
      </c>
      <c r="B2" s="17" t="s">
        <v>123</v>
      </c>
      <c r="C2" s="24" t="s">
        <v>124</v>
      </c>
      <c r="D2" s="25">
        <v>44256</v>
      </c>
      <c r="E2" s="26" t="s">
        <v>125</v>
      </c>
      <c r="F2" s="25" t="s">
        <v>126</v>
      </c>
      <c r="G2" s="27">
        <v>210226144049</v>
      </c>
      <c r="H2" s="28" t="s">
        <v>127</v>
      </c>
      <c r="I2" s="29">
        <v>22202.400000000001</v>
      </c>
      <c r="J2" s="30">
        <f>+I2-[3]pólizas!H2</f>
        <v>0</v>
      </c>
      <c r="K2" s="21">
        <f t="shared" ref="K2:K20" si="0">+I2/1.16</f>
        <v>19140.000000000004</v>
      </c>
      <c r="L2" s="31">
        <v>22202.400000000001</v>
      </c>
      <c r="M2" s="32" t="s">
        <v>128</v>
      </c>
      <c r="N2" s="33">
        <v>43845</v>
      </c>
      <c r="O2" s="34">
        <v>44211</v>
      </c>
      <c r="P2" s="34">
        <v>44301</v>
      </c>
      <c r="Q2" s="23" t="s">
        <v>78</v>
      </c>
      <c r="R2" s="23" t="s">
        <v>78</v>
      </c>
      <c r="S2" s="23" t="s">
        <v>78</v>
      </c>
      <c r="T2" s="23" t="s">
        <v>125</v>
      </c>
      <c r="U2" s="23" t="s">
        <v>129</v>
      </c>
      <c r="V2" s="35" t="s">
        <v>53</v>
      </c>
      <c r="W2" s="35" t="str">
        <f>VLOOKUP(E2,'[4]BD PROVEED'!$B:$E,4,)</f>
        <v xml:space="preserve">JOSE CLEMENTE OROZCO 335 VALLE ORIENTE </v>
      </c>
      <c r="X2" s="35" t="s">
        <v>130</v>
      </c>
      <c r="Y2" s="35">
        <v>335</v>
      </c>
      <c r="Z2" s="35" t="s">
        <v>131</v>
      </c>
      <c r="AA2" s="35" t="str">
        <f>VLOOKUP(E2,'[4]BD PROVEED'!$B:$F,5,)</f>
        <v>Monterrey NUEVO LEON</v>
      </c>
      <c r="AB2" s="35" t="s">
        <v>132</v>
      </c>
      <c r="AC2" s="23">
        <v>39</v>
      </c>
      <c r="AD2" s="35" t="s">
        <v>133</v>
      </c>
      <c r="AE2" s="36">
        <v>19</v>
      </c>
      <c r="AF2" s="35">
        <f>VLOOKUP(E2,'[4]BD PROVEED'!$B:$H,7,)</f>
        <v>66278</v>
      </c>
      <c r="AG2" s="23" t="s">
        <v>87</v>
      </c>
    </row>
    <row r="3" spans="1:33" ht="12.75" x14ac:dyDescent="0.2">
      <c r="A3" s="17" t="s">
        <v>65</v>
      </c>
      <c r="B3" s="17" t="s">
        <v>134</v>
      </c>
      <c r="C3" s="24" t="s">
        <v>135</v>
      </c>
      <c r="D3" s="25">
        <v>44257</v>
      </c>
      <c r="E3" s="26" t="s">
        <v>92</v>
      </c>
      <c r="F3" s="25" t="s">
        <v>136</v>
      </c>
      <c r="G3" s="27">
        <v>210302155158</v>
      </c>
      <c r="H3" s="28" t="s">
        <v>137</v>
      </c>
      <c r="I3" s="29">
        <v>69600</v>
      </c>
      <c r="J3" s="30">
        <f>+I3-[3]pólizas!H3</f>
        <v>6000</v>
      </c>
      <c r="K3" s="21">
        <f t="shared" si="0"/>
        <v>60000.000000000007</v>
      </c>
      <c r="L3" s="31">
        <v>63600</v>
      </c>
      <c r="M3" s="32" t="s">
        <v>128</v>
      </c>
      <c r="N3" s="33">
        <v>44202</v>
      </c>
      <c r="O3" s="33">
        <v>44197</v>
      </c>
      <c r="P3" s="33">
        <v>44469</v>
      </c>
      <c r="Q3" s="23" t="s">
        <v>93</v>
      </c>
      <c r="R3" s="23" t="s">
        <v>94</v>
      </c>
      <c r="S3" s="23" t="s">
        <v>95</v>
      </c>
      <c r="T3" s="23" t="s">
        <v>78</v>
      </c>
      <c r="U3" s="23" t="s">
        <v>96</v>
      </c>
      <c r="V3" s="35" t="s">
        <v>53</v>
      </c>
      <c r="W3" s="35" t="str">
        <f>VLOOKUP(E3,'[4]BD PROVEED'!$B:$E,4,)</f>
        <v>NO</v>
      </c>
      <c r="X3" s="35" t="s">
        <v>78</v>
      </c>
      <c r="Y3" s="35" t="s">
        <v>78</v>
      </c>
      <c r="Z3" s="35" t="s">
        <v>78</v>
      </c>
      <c r="AA3" s="35" t="str">
        <f>VLOOKUP(E3,'[4]BD PROVEED'!$B:$F,5,)</f>
        <v>Monterrey NUEVO LEON</v>
      </c>
      <c r="AB3" s="35" t="s">
        <v>132</v>
      </c>
      <c r="AC3" s="23">
        <v>39</v>
      </c>
      <c r="AD3" s="35" t="s">
        <v>133</v>
      </c>
      <c r="AE3" s="36">
        <v>19</v>
      </c>
      <c r="AF3" s="35" t="s">
        <v>78</v>
      </c>
      <c r="AG3" s="23" t="s">
        <v>87</v>
      </c>
    </row>
    <row r="4" spans="1:33" ht="12.75" x14ac:dyDescent="0.2">
      <c r="A4" s="17" t="s">
        <v>65</v>
      </c>
      <c r="B4" s="17" t="s">
        <v>138</v>
      </c>
      <c r="C4" s="24" t="s">
        <v>139</v>
      </c>
      <c r="D4" s="25">
        <v>44257</v>
      </c>
      <c r="E4" s="26" t="s">
        <v>97</v>
      </c>
      <c r="F4" s="25" t="s">
        <v>140</v>
      </c>
      <c r="G4" s="27">
        <v>210302155643</v>
      </c>
      <c r="H4" s="28" t="s">
        <v>141</v>
      </c>
      <c r="I4" s="29">
        <v>69600</v>
      </c>
      <c r="J4" s="30">
        <f>+I4-[3]pólizas!H4</f>
        <v>6000</v>
      </c>
      <c r="K4" s="21">
        <f t="shared" si="0"/>
        <v>60000.000000000007</v>
      </c>
      <c r="L4" s="31">
        <v>63600</v>
      </c>
      <c r="M4" s="32" t="s">
        <v>128</v>
      </c>
      <c r="N4" s="33">
        <v>44202</v>
      </c>
      <c r="O4" s="33">
        <v>44197</v>
      </c>
      <c r="P4" s="33">
        <v>44561</v>
      </c>
      <c r="Q4" s="23" t="s">
        <v>98</v>
      </c>
      <c r="R4" s="23" t="s">
        <v>99</v>
      </c>
      <c r="S4" s="23" t="s">
        <v>100</v>
      </c>
      <c r="T4" s="23" t="s">
        <v>78</v>
      </c>
      <c r="U4" s="23" t="s">
        <v>101</v>
      </c>
      <c r="V4" s="35" t="s">
        <v>53</v>
      </c>
      <c r="W4" s="35" t="str">
        <f>VLOOKUP(E4,'[4]BD PROVEED'!$B:$E,4,)</f>
        <v>NO</v>
      </c>
      <c r="X4" s="35" t="s">
        <v>78</v>
      </c>
      <c r="Y4" s="35" t="s">
        <v>78</v>
      </c>
      <c r="Z4" s="35" t="s">
        <v>78</v>
      </c>
      <c r="AA4" s="35" t="str">
        <f>VLOOKUP(E4,'[4]BD PROVEED'!$B:$F,5,)</f>
        <v>Monterrey NUEVO LEON</v>
      </c>
      <c r="AB4" s="35" t="s">
        <v>132</v>
      </c>
      <c r="AC4" s="23">
        <v>39</v>
      </c>
      <c r="AD4" s="35" t="s">
        <v>133</v>
      </c>
      <c r="AE4" s="36">
        <v>19</v>
      </c>
      <c r="AF4" s="35" t="s">
        <v>78</v>
      </c>
      <c r="AG4" s="23" t="s">
        <v>87</v>
      </c>
    </row>
    <row r="5" spans="1:33" ht="12.75" x14ac:dyDescent="0.2">
      <c r="A5" s="17" t="s">
        <v>65</v>
      </c>
      <c r="B5" s="17" t="s">
        <v>142</v>
      </c>
      <c r="C5" s="24" t="s">
        <v>143</v>
      </c>
      <c r="D5" s="25">
        <v>44260</v>
      </c>
      <c r="E5" s="26" t="s">
        <v>144</v>
      </c>
      <c r="F5" s="25" t="s">
        <v>145</v>
      </c>
      <c r="G5" s="27">
        <v>61</v>
      </c>
      <c r="H5" s="28" t="s">
        <v>146</v>
      </c>
      <c r="I5" s="29">
        <v>15685</v>
      </c>
      <c r="J5" s="30">
        <f>+I5-[3]pólizas!H5</f>
        <v>-156.60000000000036</v>
      </c>
      <c r="K5" s="21">
        <f t="shared" si="0"/>
        <v>13521.551724137931</v>
      </c>
      <c r="L5" s="31">
        <v>15841.6</v>
      </c>
      <c r="M5" s="32" t="s">
        <v>78</v>
      </c>
      <c r="N5" s="32"/>
      <c r="O5" s="32"/>
      <c r="P5" s="32"/>
      <c r="Q5" s="23" t="s">
        <v>78</v>
      </c>
      <c r="R5" s="23" t="s">
        <v>78</v>
      </c>
      <c r="S5" s="23" t="s">
        <v>78</v>
      </c>
      <c r="T5" s="23" t="s">
        <v>144</v>
      </c>
      <c r="U5" s="23" t="s">
        <v>147</v>
      </c>
      <c r="V5" s="35" t="s">
        <v>52</v>
      </c>
      <c r="W5" s="35" t="str">
        <f>VLOOKUP(E5,'[4]BD PROVEED'!$B:$E,4,)</f>
        <v>Escobedo Sur 333 Piso 3 Colonia Centro</v>
      </c>
      <c r="X5" s="35" t="s">
        <v>148</v>
      </c>
      <c r="Y5" s="35">
        <v>333</v>
      </c>
      <c r="Z5" s="35" t="s">
        <v>149</v>
      </c>
      <c r="AA5" s="35" t="str">
        <f>VLOOKUP(E5,'[4]BD PROVEED'!$B:$F,5,)</f>
        <v>Monterrey NUEVO LEON</v>
      </c>
      <c r="AB5" s="35" t="s">
        <v>132</v>
      </c>
      <c r="AC5" s="23">
        <v>39</v>
      </c>
      <c r="AD5" s="35" t="s">
        <v>133</v>
      </c>
      <c r="AE5" s="36">
        <v>19</v>
      </c>
      <c r="AF5" s="35">
        <f>VLOOKUP(E5,'[4]BD PROVEED'!$B:$H,7,)</f>
        <v>64000</v>
      </c>
      <c r="AG5" s="23" t="s">
        <v>87</v>
      </c>
    </row>
    <row r="6" spans="1:33" ht="12.75" x14ac:dyDescent="0.2">
      <c r="A6" s="17" t="s">
        <v>65</v>
      </c>
      <c r="B6" s="17" t="s">
        <v>150</v>
      </c>
      <c r="C6" s="24" t="s">
        <v>151</v>
      </c>
      <c r="D6" s="25">
        <v>44265</v>
      </c>
      <c r="E6" s="26" t="s">
        <v>45</v>
      </c>
      <c r="F6" s="25" t="s">
        <v>152</v>
      </c>
      <c r="G6" s="27">
        <v>210310141923</v>
      </c>
      <c r="H6" s="28" t="s">
        <v>153</v>
      </c>
      <c r="I6" s="29">
        <v>92336</v>
      </c>
      <c r="J6" s="30">
        <f>+I6-[3]pólizas!H6</f>
        <v>7960</v>
      </c>
      <c r="K6" s="21">
        <f t="shared" si="0"/>
        <v>79600</v>
      </c>
      <c r="L6" s="31">
        <v>84376</v>
      </c>
      <c r="M6" s="32" t="s">
        <v>79</v>
      </c>
      <c r="N6" s="33">
        <v>44207</v>
      </c>
      <c r="O6" s="33">
        <v>44197</v>
      </c>
      <c r="P6" s="33">
        <v>44561</v>
      </c>
      <c r="Q6" s="23" t="s">
        <v>40</v>
      </c>
      <c r="R6" s="23" t="s">
        <v>41</v>
      </c>
      <c r="S6" s="23" t="s">
        <v>42</v>
      </c>
      <c r="T6" s="37" t="s">
        <v>78</v>
      </c>
      <c r="U6" s="23" t="s">
        <v>58</v>
      </c>
      <c r="V6" s="35" t="s">
        <v>62</v>
      </c>
      <c r="W6" s="35" t="str">
        <f>VLOOKUP(E6,'[4]BD PROVEED'!$B:$E,4,)</f>
        <v>AHUEHUETE 204 VALLE ALTO</v>
      </c>
      <c r="X6" s="35" t="s">
        <v>154</v>
      </c>
      <c r="Y6" s="35">
        <v>204</v>
      </c>
      <c r="Z6" s="35" t="s">
        <v>155</v>
      </c>
      <c r="AA6" s="35" t="str">
        <f>VLOOKUP(E6,'[4]BD PROVEED'!$B:$F,5,)</f>
        <v>Monterrey NUEVO LEON</v>
      </c>
      <c r="AB6" s="35" t="s">
        <v>132</v>
      </c>
      <c r="AC6" s="23">
        <v>39</v>
      </c>
      <c r="AD6" s="35" t="s">
        <v>133</v>
      </c>
      <c r="AE6" s="36">
        <v>19</v>
      </c>
      <c r="AF6" s="35">
        <f>VLOOKUP(E6,'[4]BD PROVEED'!$B:$H,7,)</f>
        <v>64989</v>
      </c>
      <c r="AG6" s="23" t="s">
        <v>87</v>
      </c>
    </row>
    <row r="7" spans="1:33" ht="12.75" x14ac:dyDescent="0.2">
      <c r="A7" s="17" t="s">
        <v>65</v>
      </c>
      <c r="B7" s="17" t="s">
        <v>156</v>
      </c>
      <c r="C7" s="24" t="s">
        <v>157</v>
      </c>
      <c r="D7" s="25">
        <v>44266</v>
      </c>
      <c r="E7" s="26" t="s">
        <v>158</v>
      </c>
      <c r="F7" s="25" t="s">
        <v>159</v>
      </c>
      <c r="G7" s="27">
        <v>210311104621</v>
      </c>
      <c r="H7" s="28" t="s">
        <v>160</v>
      </c>
      <c r="I7" s="29">
        <v>3132</v>
      </c>
      <c r="J7" s="30">
        <f>+I7-[3]pólizas!H7</f>
        <v>0</v>
      </c>
      <c r="K7" s="21">
        <f t="shared" si="0"/>
        <v>2700</v>
      </c>
      <c r="L7" s="31">
        <v>3132</v>
      </c>
      <c r="M7" s="32" t="s">
        <v>161</v>
      </c>
      <c r="N7" s="33">
        <v>44202</v>
      </c>
      <c r="O7" s="33">
        <v>44197</v>
      </c>
      <c r="P7" s="33">
        <v>44561</v>
      </c>
      <c r="Q7" s="23" t="s">
        <v>78</v>
      </c>
      <c r="R7" s="23" t="s">
        <v>78</v>
      </c>
      <c r="S7" s="23" t="s">
        <v>78</v>
      </c>
      <c r="T7" s="23" t="s">
        <v>158</v>
      </c>
      <c r="U7" s="23" t="s">
        <v>162</v>
      </c>
      <c r="V7" s="35" t="s">
        <v>52</v>
      </c>
      <c r="W7" s="35" t="str">
        <f>VLOOKUP(E7,'[4]BD PROVEED'!$B:$E,4,)</f>
        <v>ALVARO OBREGON NTE 1417 COLONIA TERMINAL</v>
      </c>
      <c r="X7" s="35" t="s">
        <v>163</v>
      </c>
      <c r="Y7" s="35">
        <v>1417</v>
      </c>
      <c r="Z7" s="35" t="s">
        <v>164</v>
      </c>
      <c r="AA7" s="35" t="str">
        <f>VLOOKUP(E7,'[4]BD PROVEED'!$B:$F,5,)</f>
        <v>MONTERREY NUEVO LEON</v>
      </c>
      <c r="AB7" s="35" t="s">
        <v>132</v>
      </c>
      <c r="AC7" s="23">
        <v>39</v>
      </c>
      <c r="AD7" s="35" t="s">
        <v>133</v>
      </c>
      <c r="AE7" s="36">
        <v>19</v>
      </c>
      <c r="AF7" s="35">
        <f>VLOOKUP(E7,'[4]BD PROVEED'!$B:$H,7,)</f>
        <v>64580</v>
      </c>
      <c r="AG7" s="23" t="s">
        <v>87</v>
      </c>
    </row>
    <row r="8" spans="1:33" ht="12.75" x14ac:dyDescent="0.2">
      <c r="A8" s="17" t="s">
        <v>65</v>
      </c>
      <c r="B8" s="17" t="s">
        <v>165</v>
      </c>
      <c r="C8" s="24" t="s">
        <v>166</v>
      </c>
      <c r="D8" s="25">
        <v>44266</v>
      </c>
      <c r="E8" s="26" t="s">
        <v>104</v>
      </c>
      <c r="F8" s="25" t="s">
        <v>167</v>
      </c>
      <c r="G8" s="27">
        <v>210311104914</v>
      </c>
      <c r="H8" s="28" t="s">
        <v>168</v>
      </c>
      <c r="I8" s="29">
        <v>11420.2</v>
      </c>
      <c r="J8" s="30">
        <f>+I8-[3]pólizas!H8</f>
        <v>0</v>
      </c>
      <c r="K8" s="21">
        <f t="shared" si="0"/>
        <v>9845.0000000000018</v>
      </c>
      <c r="L8" s="31">
        <v>11420.2</v>
      </c>
      <c r="M8" s="32" t="s">
        <v>105</v>
      </c>
      <c r="N8" s="33">
        <v>44202</v>
      </c>
      <c r="O8" s="33">
        <v>44197</v>
      </c>
      <c r="P8" s="33">
        <v>44561</v>
      </c>
      <c r="Q8" s="23" t="s">
        <v>78</v>
      </c>
      <c r="R8" s="23" t="s">
        <v>78</v>
      </c>
      <c r="S8" s="23" t="s">
        <v>78</v>
      </c>
      <c r="T8" s="23" t="s">
        <v>104</v>
      </c>
      <c r="U8" s="23" t="s">
        <v>106</v>
      </c>
      <c r="V8" s="35" t="s">
        <v>52</v>
      </c>
      <c r="W8" s="35" t="str">
        <f>VLOOKUP(E8,'[4]BD PROVEED'!$B:$E,4,)</f>
        <v xml:space="preserve">JUAN ALVAREZ 420 CENTRO </v>
      </c>
      <c r="X8" s="35" t="s">
        <v>169</v>
      </c>
      <c r="Y8" s="35">
        <v>420</v>
      </c>
      <c r="Z8" s="35" t="s">
        <v>149</v>
      </c>
      <c r="AA8" s="35" t="str">
        <f>VLOOKUP(E8,'[4]BD PROVEED'!$B:$F,5,)</f>
        <v>Monterrey NUEVO LEON</v>
      </c>
      <c r="AB8" s="35" t="s">
        <v>132</v>
      </c>
      <c r="AC8" s="23">
        <v>39</v>
      </c>
      <c r="AD8" s="35" t="s">
        <v>133</v>
      </c>
      <c r="AE8" s="36">
        <v>19</v>
      </c>
      <c r="AF8" s="35">
        <f>VLOOKUP(E8,'[4]BD PROVEED'!$B:$H,7,)</f>
        <v>64000</v>
      </c>
      <c r="AG8" s="23" t="s">
        <v>87</v>
      </c>
    </row>
    <row r="9" spans="1:33" ht="12.75" x14ac:dyDescent="0.2">
      <c r="A9" s="17" t="s">
        <v>65</v>
      </c>
      <c r="B9" s="17" t="s">
        <v>170</v>
      </c>
      <c r="C9" s="24" t="s">
        <v>171</v>
      </c>
      <c r="D9" s="25">
        <v>44266</v>
      </c>
      <c r="E9" s="26" t="s">
        <v>172</v>
      </c>
      <c r="F9" s="25" t="s">
        <v>173</v>
      </c>
      <c r="G9" s="27">
        <v>210311141857</v>
      </c>
      <c r="H9" s="28" t="s">
        <v>174</v>
      </c>
      <c r="I9" s="29">
        <v>10700</v>
      </c>
      <c r="J9" s="30">
        <f>+I9-[3]pólizas!H9</f>
        <v>0</v>
      </c>
      <c r="K9" s="21">
        <f t="shared" si="0"/>
        <v>9224.1379310344837</v>
      </c>
      <c r="L9" s="31">
        <v>10700</v>
      </c>
      <c r="M9" s="32" t="s">
        <v>78</v>
      </c>
      <c r="N9" s="32"/>
      <c r="O9" s="32"/>
      <c r="P9" s="32"/>
      <c r="Q9" s="23" t="s">
        <v>78</v>
      </c>
      <c r="R9" s="23" t="s">
        <v>78</v>
      </c>
      <c r="S9" s="23" t="s">
        <v>78</v>
      </c>
      <c r="T9" s="23" t="s">
        <v>172</v>
      </c>
      <c r="U9" s="23" t="s">
        <v>175</v>
      </c>
      <c r="V9" s="35" t="s">
        <v>52</v>
      </c>
      <c r="W9" s="35" t="str">
        <f>VLOOKUP(E9,'[4]BD PROVEED'!$B:$E,4,)</f>
        <v>LERDO DE TEJADA 2469 ARCOS SUR</v>
      </c>
      <c r="X9" s="35" t="s">
        <v>176</v>
      </c>
      <c r="Y9" s="35">
        <v>2469</v>
      </c>
      <c r="Z9" s="35" t="s">
        <v>177</v>
      </c>
      <c r="AA9" s="35" t="str">
        <f>VLOOKUP(E9,'[4]BD PROVEED'!$B:$F,5,)</f>
        <v>Guadalajara JALISCO</v>
      </c>
      <c r="AB9" s="35" t="s">
        <v>178</v>
      </c>
      <c r="AC9" s="23">
        <v>39</v>
      </c>
      <c r="AD9" s="35" t="s">
        <v>179</v>
      </c>
      <c r="AE9" s="36">
        <v>14</v>
      </c>
      <c r="AF9" s="35" t="str">
        <f>VLOOKUP(E9,'[4]BD PROVEED'!$B:$H,7,)</f>
        <v>44500</v>
      </c>
      <c r="AG9" s="23" t="s">
        <v>87</v>
      </c>
    </row>
    <row r="10" spans="1:33" ht="12.75" x14ac:dyDescent="0.2">
      <c r="A10" s="17" t="s">
        <v>65</v>
      </c>
      <c r="B10" s="17" t="s">
        <v>180</v>
      </c>
      <c r="C10" s="24" t="s">
        <v>181</v>
      </c>
      <c r="D10" s="25">
        <v>44271</v>
      </c>
      <c r="E10" s="26" t="s">
        <v>88</v>
      </c>
      <c r="F10" s="25" t="s">
        <v>182</v>
      </c>
      <c r="G10" s="27">
        <v>210316151920</v>
      </c>
      <c r="H10" s="28" t="s">
        <v>183</v>
      </c>
      <c r="I10" s="29">
        <v>2394.8200000000002</v>
      </c>
      <c r="J10" s="30">
        <f>+I10-[3]pólizas!H10</f>
        <v>0</v>
      </c>
      <c r="K10" s="21">
        <f t="shared" si="0"/>
        <v>2064.5000000000005</v>
      </c>
      <c r="L10" s="31">
        <v>2394.8200000000002</v>
      </c>
      <c r="M10" s="32" t="s">
        <v>78</v>
      </c>
      <c r="N10" s="32"/>
      <c r="O10" s="32"/>
      <c r="P10" s="32"/>
      <c r="Q10" s="23" t="s">
        <v>89</v>
      </c>
      <c r="R10" s="23" t="s">
        <v>42</v>
      </c>
      <c r="S10" s="23" t="s">
        <v>90</v>
      </c>
      <c r="T10" s="37" t="s">
        <v>78</v>
      </c>
      <c r="U10" s="23" t="s">
        <v>91</v>
      </c>
      <c r="V10" s="35" t="s">
        <v>52</v>
      </c>
      <c r="W10" s="35" t="str">
        <f>VLOOKUP(E10,'[4]BD PROVEED'!$B:$E,4,)</f>
        <v>COLON PTE. 1705 COL. CENTRO</v>
      </c>
      <c r="X10" s="35" t="s">
        <v>184</v>
      </c>
      <c r="Y10" s="35">
        <v>1705</v>
      </c>
      <c r="Z10" s="35" t="s">
        <v>149</v>
      </c>
      <c r="AA10" s="35" t="str">
        <f>VLOOKUP(E10,'[4]BD PROVEED'!$B:$F,5,)</f>
        <v>Monterrey NUEVO LEON</v>
      </c>
      <c r="AB10" s="35" t="s">
        <v>132</v>
      </c>
      <c r="AC10" s="23">
        <v>39</v>
      </c>
      <c r="AD10" s="35" t="s">
        <v>133</v>
      </c>
      <c r="AE10" s="36">
        <v>19</v>
      </c>
      <c r="AF10" s="35">
        <f>VLOOKUP(E10,'[4]BD PROVEED'!$B:$H,7,)</f>
        <v>64000</v>
      </c>
      <c r="AG10" s="23" t="s">
        <v>87</v>
      </c>
    </row>
    <row r="11" spans="1:33" ht="12.75" x14ac:dyDescent="0.2">
      <c r="A11" s="17" t="s">
        <v>65</v>
      </c>
      <c r="B11" s="17" t="s">
        <v>185</v>
      </c>
      <c r="C11" s="24" t="s">
        <v>186</v>
      </c>
      <c r="D11" s="25">
        <v>44274</v>
      </c>
      <c r="E11" s="26" t="s">
        <v>187</v>
      </c>
      <c r="F11" s="25" t="s">
        <v>188</v>
      </c>
      <c r="G11" s="27">
        <v>210319144312</v>
      </c>
      <c r="H11" s="28" t="s">
        <v>189</v>
      </c>
      <c r="I11" s="29">
        <v>8236</v>
      </c>
      <c r="J11" s="30">
        <f>+I11-[3]pólizas!H11</f>
        <v>0</v>
      </c>
      <c r="K11" s="21">
        <f t="shared" si="0"/>
        <v>7100.0000000000009</v>
      </c>
      <c r="L11" s="31">
        <v>8236</v>
      </c>
      <c r="M11" s="32" t="s">
        <v>78</v>
      </c>
      <c r="N11" s="32"/>
      <c r="O11" s="32"/>
      <c r="P11" s="32"/>
      <c r="Q11" s="23" t="s">
        <v>78</v>
      </c>
      <c r="R11" s="23" t="s">
        <v>78</v>
      </c>
      <c r="S11" s="23" t="s">
        <v>78</v>
      </c>
      <c r="T11" s="23" t="s">
        <v>187</v>
      </c>
      <c r="U11" s="23" t="s">
        <v>190</v>
      </c>
      <c r="V11" s="35" t="s">
        <v>52</v>
      </c>
      <c r="W11" s="35" t="str">
        <f>VLOOKUP(E11,'[4]BD PROVEED'!$B:$E,4,)</f>
        <v>Ignacio Morones Prieto 1101 Colonia Nuevo Repueblo</v>
      </c>
      <c r="X11" s="35" t="s">
        <v>191</v>
      </c>
      <c r="Y11" s="35">
        <v>1101</v>
      </c>
      <c r="Z11" s="35" t="s">
        <v>192</v>
      </c>
      <c r="AA11" s="35" t="str">
        <f>VLOOKUP(E11,'[4]BD PROVEED'!$B:$F,5,)</f>
        <v>Monterrey NUEVO LEON</v>
      </c>
      <c r="AB11" s="35" t="s">
        <v>132</v>
      </c>
      <c r="AC11" s="23">
        <v>39</v>
      </c>
      <c r="AD11" s="35" t="s">
        <v>133</v>
      </c>
      <c r="AE11" s="36">
        <v>19</v>
      </c>
      <c r="AF11" s="35">
        <f>VLOOKUP(E11,'[4]BD PROVEED'!$B:$H,7,)</f>
        <v>64700</v>
      </c>
      <c r="AG11" s="23" t="s">
        <v>87</v>
      </c>
    </row>
    <row r="12" spans="1:33" ht="12.75" x14ac:dyDescent="0.2">
      <c r="A12" s="17" t="s">
        <v>65</v>
      </c>
      <c r="B12" s="17" t="s">
        <v>193</v>
      </c>
      <c r="C12" s="24" t="s">
        <v>194</v>
      </c>
      <c r="D12" s="25">
        <v>44274</v>
      </c>
      <c r="E12" s="26" t="s">
        <v>195</v>
      </c>
      <c r="G12" s="27">
        <v>210319144453</v>
      </c>
      <c r="H12" s="28" t="s">
        <v>196</v>
      </c>
      <c r="I12" s="29">
        <v>17400</v>
      </c>
      <c r="J12" s="30">
        <f>+I12-[3]pólizas!H12</f>
        <v>0</v>
      </c>
      <c r="K12" s="21">
        <f t="shared" si="0"/>
        <v>15000.000000000002</v>
      </c>
      <c r="L12" s="31">
        <v>17400</v>
      </c>
      <c r="M12" s="32" t="s">
        <v>78</v>
      </c>
      <c r="N12" s="32"/>
      <c r="O12" s="32"/>
      <c r="P12" s="32"/>
      <c r="Q12" s="38" t="s">
        <v>78</v>
      </c>
      <c r="R12" s="38" t="s">
        <v>78</v>
      </c>
      <c r="S12" s="38" t="s">
        <v>78</v>
      </c>
      <c r="T12" s="38" t="s">
        <v>195</v>
      </c>
      <c r="U12" s="23" t="s">
        <v>197</v>
      </c>
      <c r="V12" s="35" t="s">
        <v>53</v>
      </c>
      <c r="W12" s="35" t="str">
        <f>VLOOKUP(E12,'[4]BD PROVEED'!$B:$E,4,)</f>
        <v>DIAGONAL PATRIOTISMO 1 PISO 6 CONDESA</v>
      </c>
      <c r="X12" s="35" t="s">
        <v>198</v>
      </c>
      <c r="Y12" s="35">
        <v>1</v>
      </c>
      <c r="Z12" s="35" t="s">
        <v>199</v>
      </c>
      <c r="AA12" s="35" t="str">
        <f>VLOOKUP(E12,'[4]BD PROVEED'!$B:$F,5,)</f>
        <v>CUAHUTEMOC CIUDAD DE MEXICO</v>
      </c>
      <c r="AB12" s="35" t="s">
        <v>200</v>
      </c>
      <c r="AC12" s="23">
        <v>15</v>
      </c>
      <c r="AD12" s="35" t="s">
        <v>201</v>
      </c>
      <c r="AE12" s="36">
        <v>9</v>
      </c>
      <c r="AF12" s="35" t="str">
        <f>VLOOKUP(E12,'[4]BD PROVEED'!$B:$H,7,)</f>
        <v>06140</v>
      </c>
      <c r="AG12" s="23" t="s">
        <v>87</v>
      </c>
    </row>
    <row r="13" spans="1:33" ht="12.75" x14ac:dyDescent="0.2">
      <c r="A13" s="17" t="s">
        <v>65</v>
      </c>
      <c r="B13" s="17" t="s">
        <v>202</v>
      </c>
      <c r="C13" s="24" t="s">
        <v>203</v>
      </c>
      <c r="D13" s="25">
        <v>44274</v>
      </c>
      <c r="E13" s="26" t="s">
        <v>102</v>
      </c>
      <c r="F13" s="25" t="s">
        <v>204</v>
      </c>
      <c r="G13" s="27">
        <v>210319153617</v>
      </c>
      <c r="H13" s="28" t="s">
        <v>205</v>
      </c>
      <c r="I13" s="29">
        <v>10000</v>
      </c>
      <c r="J13" s="30">
        <f>+I13-[3]pólizas!H13</f>
        <v>0</v>
      </c>
      <c r="K13" s="21">
        <f t="shared" si="0"/>
        <v>8620.6896551724149</v>
      </c>
      <c r="L13" s="31">
        <v>10000</v>
      </c>
      <c r="M13" s="32" t="s">
        <v>78</v>
      </c>
      <c r="N13" s="32"/>
      <c r="O13" s="32"/>
      <c r="P13" s="32"/>
      <c r="Q13" s="23" t="s">
        <v>78</v>
      </c>
      <c r="R13" s="23" t="s">
        <v>78</v>
      </c>
      <c r="S13" s="23" t="s">
        <v>78</v>
      </c>
      <c r="T13" s="23" t="s">
        <v>102</v>
      </c>
      <c r="U13" s="23" t="s">
        <v>103</v>
      </c>
      <c r="V13" s="35" t="s">
        <v>52</v>
      </c>
      <c r="W13" s="35" t="str">
        <f>VLOOKUP(E13,'[4]BD PROVEED'!$B:$E,4,)</f>
        <v>EDISON 1235 NORTE COLONIA TALLERES</v>
      </c>
      <c r="X13" s="35" t="s">
        <v>206</v>
      </c>
      <c r="Y13" s="35">
        <v>1235</v>
      </c>
      <c r="Z13" s="35" t="s">
        <v>207</v>
      </c>
      <c r="AA13" s="35" t="str">
        <f>VLOOKUP(E13,'[4]BD PROVEED'!$B:$F,5,)</f>
        <v>Monterrey NUEVO LEON</v>
      </c>
      <c r="AB13" s="35" t="s">
        <v>132</v>
      </c>
      <c r="AC13" s="23">
        <v>39</v>
      </c>
      <c r="AD13" s="35" t="s">
        <v>133</v>
      </c>
      <c r="AE13" s="36">
        <v>19</v>
      </c>
      <c r="AF13" s="35">
        <f>VLOOKUP(E13,'[4]BD PROVEED'!$B:$H,7,)</f>
        <v>64480</v>
      </c>
      <c r="AG13" s="23" t="s">
        <v>87</v>
      </c>
    </row>
    <row r="14" spans="1:33" ht="12.75" x14ac:dyDescent="0.2">
      <c r="A14" s="17" t="s">
        <v>65</v>
      </c>
      <c r="B14" s="17" t="s">
        <v>208</v>
      </c>
      <c r="C14" s="24" t="s">
        <v>209</v>
      </c>
      <c r="D14" s="25">
        <v>44277</v>
      </c>
      <c r="E14" s="26" t="s">
        <v>210</v>
      </c>
      <c r="F14" s="25" t="s">
        <v>211</v>
      </c>
      <c r="G14" s="27">
        <v>210322143015</v>
      </c>
      <c r="H14" s="28" t="s">
        <v>212</v>
      </c>
      <c r="I14" s="29">
        <v>3796.62</v>
      </c>
      <c r="J14" s="30">
        <f>+I14-[3]pólizas!H14</f>
        <v>0</v>
      </c>
      <c r="K14" s="21">
        <f t="shared" si="0"/>
        <v>3272.9482758620693</v>
      </c>
      <c r="L14" s="31">
        <v>3796.62</v>
      </c>
      <c r="M14" s="32" t="s">
        <v>78</v>
      </c>
      <c r="N14" s="32"/>
      <c r="O14" s="32"/>
      <c r="P14" s="32"/>
      <c r="Q14" s="23" t="s">
        <v>78</v>
      </c>
      <c r="R14" s="23" t="s">
        <v>78</v>
      </c>
      <c r="S14" s="23" t="s">
        <v>78</v>
      </c>
      <c r="T14" s="23" t="s">
        <v>210</v>
      </c>
      <c r="U14" s="23" t="s">
        <v>213</v>
      </c>
      <c r="V14" s="35" t="s">
        <v>52</v>
      </c>
      <c r="W14" s="35" t="str">
        <f>VLOOKUP(E14,'[4]BD PROVEED'!$B:$E,4,)</f>
        <v>ZARAGOZA NORTE 435 COLONIA CENTRO</v>
      </c>
      <c r="X14" s="35" t="s">
        <v>214</v>
      </c>
      <c r="Y14" s="35">
        <v>435</v>
      </c>
      <c r="Z14" s="35" t="s">
        <v>149</v>
      </c>
      <c r="AA14" s="35" t="str">
        <f>VLOOKUP(E14,'[4]BD PROVEED'!$B:$F,5,)</f>
        <v>Monterrey NUEVO LEON</v>
      </c>
      <c r="AB14" s="35" t="s">
        <v>132</v>
      </c>
      <c r="AC14" s="23">
        <v>39</v>
      </c>
      <c r="AD14" s="35" t="s">
        <v>133</v>
      </c>
      <c r="AE14" s="36">
        <v>19</v>
      </c>
      <c r="AF14" s="35">
        <f>VLOOKUP(E14,'[4]BD PROVEED'!$B:$H,7,)</f>
        <v>64000</v>
      </c>
      <c r="AG14" s="23" t="s">
        <v>87</v>
      </c>
    </row>
    <row r="15" spans="1:33" ht="12.75" x14ac:dyDescent="0.2">
      <c r="A15" s="17" t="s">
        <v>65</v>
      </c>
      <c r="B15" s="17" t="s">
        <v>215</v>
      </c>
      <c r="C15" s="24" t="s">
        <v>216</v>
      </c>
      <c r="D15" s="25">
        <v>44278</v>
      </c>
      <c r="E15" s="26" t="s">
        <v>50</v>
      </c>
      <c r="F15" s="25" t="s">
        <v>217</v>
      </c>
      <c r="G15" s="27">
        <v>63</v>
      </c>
      <c r="H15" s="28" t="s">
        <v>218</v>
      </c>
      <c r="I15" s="29">
        <v>3359</v>
      </c>
      <c r="J15" s="30">
        <f>+I15-[3]pólizas!H15</f>
        <v>0</v>
      </c>
      <c r="K15" s="21">
        <f t="shared" si="0"/>
        <v>2895.6896551724139</v>
      </c>
      <c r="L15" s="31">
        <v>3359</v>
      </c>
      <c r="M15" s="23" t="s">
        <v>78</v>
      </c>
      <c r="Q15" s="23" t="s">
        <v>78</v>
      </c>
      <c r="R15" s="23" t="s">
        <v>78</v>
      </c>
      <c r="S15" s="23" t="s">
        <v>78</v>
      </c>
      <c r="T15" s="23" t="s">
        <v>50</v>
      </c>
      <c r="U15" s="23" t="s">
        <v>51</v>
      </c>
      <c r="V15" s="35" t="s">
        <v>52</v>
      </c>
      <c r="W15" s="35" t="str">
        <f>VLOOKUP(E15,'[4]BD PROVEED'!$B:$E,4,)</f>
        <v>BLVD. DIAZ ORDAZ KM. 3.33 L-1 COL. UNIDAD SAN PEDRO</v>
      </c>
      <c r="X15" s="35" t="s">
        <v>219</v>
      </c>
      <c r="Y15" s="35" t="s">
        <v>220</v>
      </c>
      <c r="Z15" s="35" t="s">
        <v>221</v>
      </c>
      <c r="AA15" s="35" t="str">
        <f>VLOOKUP(E15,'[4]BD PROVEED'!$B:$F,5,)</f>
        <v>SAN PEDRO GARZA GARCIA  NUEVO LEON</v>
      </c>
      <c r="AB15" s="35" t="s">
        <v>222</v>
      </c>
      <c r="AC15" s="23">
        <v>19</v>
      </c>
      <c r="AD15" s="35" t="s">
        <v>133</v>
      </c>
      <c r="AE15" s="36">
        <v>19</v>
      </c>
      <c r="AF15" s="35">
        <f>VLOOKUP(E15,'[4]BD PROVEED'!$B:$H,7,)</f>
        <v>66215</v>
      </c>
      <c r="AG15" s="23" t="s">
        <v>87</v>
      </c>
    </row>
    <row r="16" spans="1:33" ht="12.75" x14ac:dyDescent="0.2">
      <c r="A16" s="17" t="s">
        <v>65</v>
      </c>
      <c r="B16" s="17" t="s">
        <v>223</v>
      </c>
      <c r="C16" s="24" t="s">
        <v>224</v>
      </c>
      <c r="D16" s="25">
        <v>44281</v>
      </c>
      <c r="E16" s="26" t="s">
        <v>85</v>
      </c>
      <c r="F16" s="25" t="s">
        <v>225</v>
      </c>
      <c r="G16" s="27">
        <v>75889852</v>
      </c>
      <c r="H16" s="28" t="s">
        <v>226</v>
      </c>
      <c r="I16" s="29">
        <v>1008.43</v>
      </c>
      <c r="J16" s="30">
        <f>+I16-[3]pólizas!H16</f>
        <v>-1.57000000000005</v>
      </c>
      <c r="K16" s="21">
        <f t="shared" si="0"/>
        <v>869.33620689655174</v>
      </c>
      <c r="L16" s="31">
        <v>1010</v>
      </c>
      <c r="M16" s="23" t="s">
        <v>78</v>
      </c>
      <c r="Q16" s="23" t="s">
        <v>78</v>
      </c>
      <c r="R16" s="23" t="s">
        <v>78</v>
      </c>
      <c r="S16" s="23" t="s">
        <v>78</v>
      </c>
      <c r="T16" s="23" t="s">
        <v>85</v>
      </c>
      <c r="U16" s="23" t="s">
        <v>86</v>
      </c>
      <c r="V16" s="35" t="s">
        <v>52</v>
      </c>
      <c r="W16" s="35" t="str">
        <f>VLOOKUP(E16,'[4]BD PROVEED'!$B:$E,4,)</f>
        <v>MATAMOROS 1717 COL. OBISPADO</v>
      </c>
      <c r="X16" s="35" t="s">
        <v>227</v>
      </c>
      <c r="Y16" s="35">
        <v>1717</v>
      </c>
      <c r="Z16" s="35" t="s">
        <v>228</v>
      </c>
      <c r="AA16" s="35" t="str">
        <f>VLOOKUP(E16,'[4]BD PROVEED'!$B:$F,5,)</f>
        <v>Monterrey NUEVO LEON</v>
      </c>
      <c r="AB16" s="35" t="s">
        <v>132</v>
      </c>
      <c r="AC16" s="23">
        <v>39</v>
      </c>
      <c r="AD16" s="35" t="s">
        <v>133</v>
      </c>
      <c r="AE16" s="36">
        <v>19</v>
      </c>
      <c r="AF16" s="35">
        <f>VLOOKUP(E16,'[4]BD PROVEED'!$B:$H,7,)</f>
        <v>64060</v>
      </c>
      <c r="AG16" s="23" t="s">
        <v>87</v>
      </c>
    </row>
    <row r="17" spans="1:33" ht="12.75" x14ac:dyDescent="0.2">
      <c r="A17" s="17" t="s">
        <v>65</v>
      </c>
      <c r="B17" s="17" t="s">
        <v>229</v>
      </c>
      <c r="C17" s="24" t="s">
        <v>230</v>
      </c>
      <c r="D17" s="25">
        <v>44284</v>
      </c>
      <c r="E17" s="26" t="s">
        <v>231</v>
      </c>
      <c r="F17" s="25" t="s">
        <v>232</v>
      </c>
      <c r="G17" s="27">
        <v>210329112212</v>
      </c>
      <c r="H17" s="28" t="s">
        <v>233</v>
      </c>
      <c r="I17" s="29">
        <v>3851.54</v>
      </c>
      <c r="J17" s="30">
        <f>+I17-[3]pólizas!H17</f>
        <v>0</v>
      </c>
      <c r="K17" s="21">
        <f t="shared" si="0"/>
        <v>3320.2931034482763</v>
      </c>
      <c r="L17" s="31">
        <v>3851.54</v>
      </c>
      <c r="M17" s="23" t="s">
        <v>78</v>
      </c>
      <c r="Q17" s="23" t="s">
        <v>78</v>
      </c>
      <c r="R17" s="23" t="s">
        <v>78</v>
      </c>
      <c r="S17" s="23" t="s">
        <v>78</v>
      </c>
      <c r="T17" s="23" t="s">
        <v>231</v>
      </c>
      <c r="U17" s="23" t="s">
        <v>234</v>
      </c>
      <c r="V17" s="35" t="s">
        <v>52</v>
      </c>
      <c r="W17" s="35" t="str">
        <f>VLOOKUP(E17,'[4]BD PROVEED'!$B:$E,4,)</f>
        <v>AVENIDA REVOLUCION 2703 INTERIOR 210 LADRILLERA</v>
      </c>
      <c r="X17" s="35" t="s">
        <v>235</v>
      </c>
      <c r="Y17" s="35">
        <v>2703</v>
      </c>
      <c r="Z17" s="35" t="s">
        <v>236</v>
      </c>
      <c r="AA17" s="35" t="str">
        <f>VLOOKUP(E17,'[4]BD PROVEED'!$B:$F,5,)</f>
        <v>Monterrey NUEVO LEON</v>
      </c>
      <c r="AB17" s="35" t="s">
        <v>132</v>
      </c>
      <c r="AC17" s="23">
        <v>39</v>
      </c>
      <c r="AD17" s="35" t="s">
        <v>133</v>
      </c>
      <c r="AE17" s="36">
        <v>19</v>
      </c>
      <c r="AF17" s="35">
        <f>VLOOKUP(E17,'[4]BD PROVEED'!$B:$H,7,)</f>
        <v>64830</v>
      </c>
      <c r="AG17" s="23" t="s">
        <v>87</v>
      </c>
    </row>
    <row r="18" spans="1:33" ht="12.75" x14ac:dyDescent="0.2">
      <c r="A18" s="17" t="s">
        <v>66</v>
      </c>
      <c r="B18" s="17" t="s">
        <v>237</v>
      </c>
      <c r="C18" s="24" t="s">
        <v>238</v>
      </c>
      <c r="D18" s="25">
        <v>44286</v>
      </c>
      <c r="E18" s="26" t="s">
        <v>43</v>
      </c>
      <c r="F18" s="25" t="s">
        <v>48</v>
      </c>
      <c r="G18" s="27" t="s">
        <v>48</v>
      </c>
      <c r="H18" s="28" t="s">
        <v>239</v>
      </c>
      <c r="I18" s="29">
        <v>320.16000000000003</v>
      </c>
      <c r="J18" s="30">
        <f>+I18-[3]pólizas!H18</f>
        <v>0</v>
      </c>
      <c r="K18" s="21">
        <f t="shared" si="0"/>
        <v>276.00000000000006</v>
      </c>
      <c r="L18" s="31">
        <v>320.16000000000003</v>
      </c>
      <c r="M18" s="23" t="s">
        <v>78</v>
      </c>
      <c r="Q18" s="23" t="s">
        <v>78</v>
      </c>
      <c r="R18" s="23" t="s">
        <v>78</v>
      </c>
      <c r="S18" s="23" t="s">
        <v>78</v>
      </c>
      <c r="T18" s="23" t="s">
        <v>43</v>
      </c>
      <c r="U18" s="23" t="s">
        <v>57</v>
      </c>
      <c r="V18" s="35" t="s">
        <v>52</v>
      </c>
      <c r="W18" s="35" t="str">
        <f>VLOOKUP(E18,'[4]BD PROVEED'!$B:$E,4,)</f>
        <v>JUAREZ SUR # 800 PISO 9 ZONA CENTRO</v>
      </c>
      <c r="X18" s="35" t="s">
        <v>94</v>
      </c>
      <c r="Y18" s="35">
        <v>800</v>
      </c>
      <c r="Z18" s="35" t="s">
        <v>149</v>
      </c>
      <c r="AA18" s="35" t="str">
        <f>VLOOKUP(E18,'[4]BD PROVEED'!$B:$F,5,)</f>
        <v>Monterrey NUEVO LEON</v>
      </c>
      <c r="AB18" s="35" t="s">
        <v>132</v>
      </c>
      <c r="AC18" s="23">
        <v>39</v>
      </c>
      <c r="AD18" s="35" t="s">
        <v>133</v>
      </c>
      <c r="AE18" s="36">
        <v>19</v>
      </c>
      <c r="AF18" s="35">
        <f>VLOOKUP(E18,'[4]BD PROVEED'!$B:$H,7,)</f>
        <v>64120</v>
      </c>
      <c r="AG18" s="23" t="s">
        <v>87</v>
      </c>
    </row>
    <row r="19" spans="1:33" ht="12.75" x14ac:dyDescent="0.2">
      <c r="A19" s="17" t="s">
        <v>65</v>
      </c>
      <c r="B19" s="17" t="s">
        <v>237</v>
      </c>
      <c r="C19" s="24" t="s">
        <v>240</v>
      </c>
      <c r="D19" s="25">
        <v>44286</v>
      </c>
      <c r="E19" s="26" t="s">
        <v>43</v>
      </c>
      <c r="F19" s="25" t="s">
        <v>48</v>
      </c>
      <c r="G19" s="27" t="s">
        <v>48</v>
      </c>
      <c r="H19" s="28" t="s">
        <v>241</v>
      </c>
      <c r="I19" s="29">
        <v>83.52</v>
      </c>
      <c r="J19" s="30">
        <f>+I19-[3]pólizas!H19</f>
        <v>0</v>
      </c>
      <c r="K19" s="21">
        <f t="shared" si="0"/>
        <v>72</v>
      </c>
      <c r="L19" s="31">
        <v>83.52</v>
      </c>
      <c r="M19" s="23" t="s">
        <v>78</v>
      </c>
      <c r="Q19" s="23" t="s">
        <v>78</v>
      </c>
      <c r="R19" s="23" t="s">
        <v>78</v>
      </c>
      <c r="S19" s="23" t="s">
        <v>78</v>
      </c>
      <c r="T19" s="23" t="s">
        <v>43</v>
      </c>
      <c r="U19" s="23" t="s">
        <v>57</v>
      </c>
      <c r="V19" s="35" t="s">
        <v>52</v>
      </c>
      <c r="W19" s="35" t="str">
        <f>VLOOKUP(E19,'[4]BD PROVEED'!$B:$E,4,)</f>
        <v>JUAREZ SUR # 800 PISO 9 ZONA CENTRO</v>
      </c>
      <c r="X19" s="35" t="s">
        <v>94</v>
      </c>
      <c r="Y19" s="35">
        <v>800</v>
      </c>
      <c r="Z19" s="35" t="s">
        <v>149</v>
      </c>
      <c r="AA19" s="35" t="str">
        <f>VLOOKUP(E19,'[4]BD PROVEED'!$B:$F,5,)</f>
        <v>Monterrey NUEVO LEON</v>
      </c>
      <c r="AB19" s="35" t="s">
        <v>132</v>
      </c>
      <c r="AC19" s="23">
        <v>39</v>
      </c>
      <c r="AD19" s="35" t="s">
        <v>133</v>
      </c>
      <c r="AE19" s="36">
        <v>19</v>
      </c>
      <c r="AF19" s="35">
        <f>VLOOKUP(E19,'[4]BD PROVEED'!$B:$H,7,)</f>
        <v>64120</v>
      </c>
      <c r="AG19" s="23" t="s">
        <v>87</v>
      </c>
    </row>
    <row r="20" spans="1:33" ht="12.75" x14ac:dyDescent="0.2">
      <c r="A20" s="17" t="s">
        <v>67</v>
      </c>
      <c r="B20" s="17" t="s">
        <v>237</v>
      </c>
      <c r="C20" s="24" t="s">
        <v>242</v>
      </c>
      <c r="D20" s="25">
        <v>44286</v>
      </c>
      <c r="E20" s="26" t="s">
        <v>43</v>
      </c>
      <c r="F20" s="25" t="s">
        <v>48</v>
      </c>
      <c r="G20" s="27" t="s">
        <v>48</v>
      </c>
      <c r="H20" s="28" t="s">
        <v>243</v>
      </c>
      <c r="I20" s="29">
        <v>290</v>
      </c>
      <c r="J20" s="30">
        <f>+I20-[3]pólizas!H20</f>
        <v>0</v>
      </c>
      <c r="K20" s="21">
        <f t="shared" si="0"/>
        <v>250.00000000000003</v>
      </c>
      <c r="L20" s="31">
        <v>290</v>
      </c>
      <c r="M20" s="23" t="s">
        <v>78</v>
      </c>
      <c r="Q20" s="23" t="s">
        <v>78</v>
      </c>
      <c r="R20" s="23" t="s">
        <v>78</v>
      </c>
      <c r="S20" s="23" t="s">
        <v>78</v>
      </c>
      <c r="T20" s="23" t="s">
        <v>43</v>
      </c>
      <c r="U20" s="23" t="s">
        <v>57</v>
      </c>
      <c r="V20" s="35" t="s">
        <v>52</v>
      </c>
      <c r="W20" s="35" t="str">
        <f>VLOOKUP(E20,'[4]BD PROVEED'!$B:$E,4,)</f>
        <v>JUAREZ SUR # 800 PISO 9 ZONA CENTRO</v>
      </c>
      <c r="X20" s="35" t="s">
        <v>94</v>
      </c>
      <c r="Y20" s="35">
        <v>800</v>
      </c>
      <c r="Z20" s="35" t="s">
        <v>149</v>
      </c>
      <c r="AA20" s="35" t="str">
        <f>VLOOKUP(E20,'[4]BD PROVEED'!$B:$F,5,)</f>
        <v>Monterrey NUEVO LEON</v>
      </c>
      <c r="AB20" s="35" t="s">
        <v>132</v>
      </c>
      <c r="AC20" s="23">
        <v>39</v>
      </c>
      <c r="AD20" s="35" t="s">
        <v>133</v>
      </c>
      <c r="AE20" s="36">
        <v>19</v>
      </c>
      <c r="AF20" s="35">
        <f>VLOOKUP(E20,'[4]BD PROVEED'!$B:$H,7,)</f>
        <v>64120</v>
      </c>
      <c r="AG20" s="23" t="s">
        <v>87</v>
      </c>
    </row>
    <row r="21" spans="1:33" x14ac:dyDescent="0.2">
      <c r="I21" s="40">
        <f>SUM(I2:I20)</f>
        <v>345415.69</v>
      </c>
      <c r="J21" s="40">
        <f>SUM(J2:J20)</f>
        <v>19801.830000000002</v>
      </c>
      <c r="L21" s="41">
        <f>SUM(L2:L20)</f>
        <v>325613.86</v>
      </c>
    </row>
    <row r="22" spans="1:33" x14ac:dyDescent="0.2">
      <c r="J22" s="42">
        <f>+I21-J21</f>
        <v>325613.86</v>
      </c>
    </row>
    <row r="24" spans="1:33" ht="12.75" x14ac:dyDescent="0.2">
      <c r="U24" s="36"/>
      <c r="V24" s="43"/>
      <c r="X24" s="36">
        <v>19</v>
      </c>
      <c r="Y24" s="43" t="s">
        <v>133</v>
      </c>
      <c r="Z24" s="23">
        <v>19</v>
      </c>
      <c r="AA24" s="23" t="s">
        <v>222</v>
      </c>
    </row>
    <row r="25" spans="1:33" ht="15" x14ac:dyDescent="0.25">
      <c r="D25" s="14"/>
      <c r="E25" s="44" t="s">
        <v>54</v>
      </c>
      <c r="F25" s="35" t="s">
        <v>52</v>
      </c>
      <c r="G25" s="11"/>
      <c r="U25" s="36"/>
      <c r="V25" s="43"/>
      <c r="X25" s="36">
        <v>19</v>
      </c>
      <c r="Y25" s="43" t="s">
        <v>133</v>
      </c>
      <c r="Z25" s="23">
        <v>26</v>
      </c>
      <c r="AA25" s="23" t="s">
        <v>244</v>
      </c>
    </row>
    <row r="26" spans="1:33" ht="15" x14ac:dyDescent="0.25">
      <c r="D26" s="14"/>
      <c r="E26" s="44" t="s">
        <v>55</v>
      </c>
      <c r="F26" s="35" t="s">
        <v>53</v>
      </c>
      <c r="G26" s="11"/>
      <c r="X26" s="36">
        <v>19</v>
      </c>
      <c r="Y26" s="43" t="s">
        <v>133</v>
      </c>
      <c r="Z26" s="23">
        <v>39</v>
      </c>
      <c r="AA26" s="23" t="s">
        <v>132</v>
      </c>
    </row>
    <row r="27" spans="1:33" ht="15" x14ac:dyDescent="0.25">
      <c r="D27" s="14"/>
      <c r="E27" s="44" t="s">
        <v>56</v>
      </c>
      <c r="F27" s="35" t="s">
        <v>62</v>
      </c>
      <c r="G27" s="11"/>
      <c r="X27" s="36">
        <v>14</v>
      </c>
      <c r="Y27" s="43" t="s">
        <v>179</v>
      </c>
      <c r="Z27" s="23">
        <v>39</v>
      </c>
      <c r="AA27" s="23" t="s">
        <v>178</v>
      </c>
    </row>
    <row r="28" spans="1:33" ht="12.75" x14ac:dyDescent="0.2">
      <c r="D28" s="14"/>
      <c r="E28" s="15" t="s">
        <v>68</v>
      </c>
      <c r="F28" s="35" t="s">
        <v>53</v>
      </c>
      <c r="G28" s="11"/>
      <c r="X28" s="36">
        <v>9</v>
      </c>
      <c r="Y28" s="43" t="s">
        <v>201</v>
      </c>
      <c r="Z28" s="23">
        <v>15</v>
      </c>
      <c r="AA28" s="23" t="s">
        <v>245</v>
      </c>
    </row>
    <row r="29" spans="1:33" x14ac:dyDescent="0.2">
      <c r="D29" s="14"/>
      <c r="E29" s="15"/>
      <c r="F29" s="45"/>
      <c r="G29" s="11"/>
      <c r="X29" s="46"/>
      <c r="Y29" s="47"/>
      <c r="Z29" s="48"/>
    </row>
    <row r="30" spans="1:33" x14ac:dyDescent="0.2">
      <c r="D30" s="49"/>
      <c r="E30" s="50" t="s">
        <v>107</v>
      </c>
      <c r="F30" s="45"/>
      <c r="G30" s="11"/>
      <c r="X30" s="46"/>
      <c r="Y30" s="47"/>
    </row>
    <row r="31" spans="1:33" x14ac:dyDescent="0.2">
      <c r="D31" s="14"/>
      <c r="E31" s="15"/>
      <c r="F31" s="45"/>
      <c r="G31" s="11"/>
      <c r="X31" s="46"/>
      <c r="Y31" s="47"/>
    </row>
    <row r="32" spans="1:33" ht="15" x14ac:dyDescent="0.2">
      <c r="D32" s="14"/>
      <c r="E32" s="15"/>
      <c r="F32" s="9" t="s">
        <v>69</v>
      </c>
      <c r="G32" s="11"/>
      <c r="X32" s="46"/>
      <c r="Y32" s="47"/>
    </row>
    <row r="33" spans="4:25" ht="15" x14ac:dyDescent="0.2">
      <c r="D33" s="14"/>
      <c r="E33" s="15"/>
      <c r="F33" s="9" t="s">
        <v>70</v>
      </c>
      <c r="G33" s="11"/>
      <c r="X33" s="46"/>
      <c r="Y33" s="47"/>
    </row>
    <row r="34" spans="4:25" ht="15" x14ac:dyDescent="0.2">
      <c r="D34" s="14"/>
      <c r="E34" s="15"/>
      <c r="F34" s="9" t="s">
        <v>71</v>
      </c>
      <c r="G34" s="11"/>
    </row>
    <row r="35" spans="4:25" x14ac:dyDescent="0.2">
      <c r="D35" s="14"/>
      <c r="E35" s="11"/>
      <c r="F35" s="11"/>
      <c r="G35" s="11"/>
    </row>
    <row r="36" spans="4:25" x14ac:dyDescent="0.2">
      <c r="D36" s="14"/>
      <c r="E36" s="11"/>
      <c r="F36" s="11"/>
      <c r="G36" s="11"/>
    </row>
    <row r="37" spans="4:25" x14ac:dyDescent="0.2">
      <c r="D37" s="14"/>
      <c r="E37" s="11"/>
      <c r="F37" s="11" t="s">
        <v>108</v>
      </c>
      <c r="G37" s="11"/>
    </row>
    <row r="38" spans="4:25" x14ac:dyDescent="0.2">
      <c r="D38" s="14"/>
      <c r="E38" s="11"/>
      <c r="F38" s="11" t="s">
        <v>109</v>
      </c>
      <c r="G38" s="11"/>
    </row>
    <row r="39" spans="4:25" ht="15" x14ac:dyDescent="0.25">
      <c r="F39" s="51" t="s">
        <v>87</v>
      </c>
    </row>
  </sheetData>
  <autoFilter ref="B1:I20" xr:uid="{0D3B5020-66BC-4961-A09A-3BE7D1CECFE3}"/>
  <hyperlinks>
    <hyperlink ref="E30" r:id="rId1" xr:uid="{9281935D-C04C-410F-9486-C8E0B9D3B699}"/>
  </hyperlinks>
  <pageMargins left="0.39" right="0.39" top="0.39" bottom="0.39" header="0" footer="0"/>
  <pageSetup paperSize="11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FDC72-5838-48F6-8F49-860DECC3EDA6}">
  <dimension ref="A1:AF39"/>
  <sheetViews>
    <sheetView zoomScaleNormal="100" workbookViewId="0">
      <selection activeCell="I2" sqref="I2:I12"/>
    </sheetView>
  </sheetViews>
  <sheetFormatPr baseColWidth="10" defaultColWidth="8" defaultRowHeight="11.25" x14ac:dyDescent="0.15"/>
  <cols>
    <col min="1" max="1" width="13.140625" style="74" bestFit="1" customWidth="1"/>
    <col min="2" max="2" width="7.28515625" style="74" bestFit="1" customWidth="1"/>
    <col min="3" max="3" width="9.85546875" style="74" bestFit="1" customWidth="1"/>
    <col min="4" max="4" width="28" style="74" customWidth="1"/>
    <col min="5" max="5" width="8" style="74" bestFit="1" customWidth="1"/>
    <col min="6" max="6" width="12" style="74" customWidth="1"/>
    <col min="7" max="7" width="38.140625" style="74" customWidth="1"/>
    <col min="8" max="8" width="9.85546875" style="74" bestFit="1" customWidth="1"/>
    <col min="9" max="9" width="9.28515625" style="74" bestFit="1" customWidth="1"/>
    <col min="10" max="10" width="10.140625" style="23" bestFit="1" customWidth="1"/>
    <col min="11" max="11" width="10" style="23" bestFit="1" customWidth="1"/>
    <col min="12" max="12" width="11" style="23" customWidth="1"/>
    <col min="13" max="13" width="10.140625" style="23" customWidth="1"/>
    <col min="14" max="14" width="11.85546875" style="23" bestFit="1" customWidth="1"/>
    <col min="15" max="15" width="9" style="23" bestFit="1" customWidth="1"/>
    <col min="16" max="21" width="8" style="23"/>
    <col min="22" max="22" width="36" style="23" customWidth="1"/>
    <col min="23" max="26" width="8" style="23"/>
    <col min="27" max="27" width="18.140625" style="23" customWidth="1"/>
    <col min="28" max="16384" width="8" style="23"/>
  </cols>
  <sheetData>
    <row r="1" spans="1:32" s="60" customFormat="1" ht="12" x14ac:dyDescent="0.2">
      <c r="A1" s="53" t="s">
        <v>59</v>
      </c>
      <c r="B1" s="54" t="s">
        <v>60</v>
      </c>
      <c r="C1" s="54" t="s">
        <v>61</v>
      </c>
      <c r="D1" s="53" t="s">
        <v>72</v>
      </c>
      <c r="E1" s="53" t="s">
        <v>111</v>
      </c>
      <c r="F1" s="53" t="s">
        <v>112</v>
      </c>
      <c r="G1" s="55" t="s">
        <v>80</v>
      </c>
      <c r="H1" s="56" t="s">
        <v>63</v>
      </c>
      <c r="I1" s="53"/>
      <c r="J1" s="57" t="s">
        <v>49</v>
      </c>
      <c r="K1" s="58" t="s">
        <v>47</v>
      </c>
      <c r="L1" s="8" t="s">
        <v>73</v>
      </c>
      <c r="M1" s="8" t="s">
        <v>81</v>
      </c>
      <c r="N1" s="8" t="s">
        <v>82</v>
      </c>
      <c r="O1" s="8" t="s">
        <v>83</v>
      </c>
      <c r="P1" s="8" t="s">
        <v>74</v>
      </c>
      <c r="Q1" s="8" t="s">
        <v>75</v>
      </c>
      <c r="R1" s="8" t="s">
        <v>76</v>
      </c>
      <c r="S1" s="8" t="s">
        <v>77</v>
      </c>
      <c r="T1" s="8" t="s">
        <v>46</v>
      </c>
      <c r="U1" s="59" t="s">
        <v>64</v>
      </c>
      <c r="V1" s="59" t="s">
        <v>113</v>
      </c>
      <c r="W1" s="59" t="s">
        <v>114</v>
      </c>
      <c r="X1" s="59" t="s">
        <v>115</v>
      </c>
      <c r="Y1" s="59" t="s">
        <v>116</v>
      </c>
      <c r="Z1" s="59" t="s">
        <v>117</v>
      </c>
      <c r="AA1" s="59" t="s">
        <v>118</v>
      </c>
      <c r="AB1" s="59" t="s">
        <v>119</v>
      </c>
      <c r="AC1" s="22" t="s">
        <v>120</v>
      </c>
      <c r="AD1" s="22" t="s">
        <v>121</v>
      </c>
      <c r="AE1" s="22" t="s">
        <v>122</v>
      </c>
      <c r="AF1" s="10" t="s">
        <v>84</v>
      </c>
    </row>
    <row r="2" spans="1:32" ht="12.75" x14ac:dyDescent="0.2">
      <c r="A2" s="54" t="s">
        <v>134</v>
      </c>
      <c r="B2" s="61" t="s">
        <v>246</v>
      </c>
      <c r="C2" s="62">
        <v>44291</v>
      </c>
      <c r="D2" s="63" t="s">
        <v>92</v>
      </c>
      <c r="E2" s="64">
        <v>35</v>
      </c>
      <c r="F2" s="65">
        <v>210405103236</v>
      </c>
      <c r="G2" s="10" t="s">
        <v>247</v>
      </c>
      <c r="H2" s="66">
        <v>69600</v>
      </c>
      <c r="I2" s="67">
        <f>+H2-'[5]1112'!I2</f>
        <v>6000</v>
      </c>
      <c r="J2" s="68">
        <f>+H2/1.16</f>
        <v>60000.000000000007</v>
      </c>
      <c r="K2" s="69">
        <v>63600</v>
      </c>
      <c r="L2" s="23" t="str">
        <f>VLOOKUP(D2,[5]contratos2021!A:B,2,)</f>
        <v>S/N</v>
      </c>
      <c r="M2" s="70">
        <f>VLOOKUP(D2,[5]contratos2021!A:C,3,)</f>
        <v>44202</v>
      </c>
      <c r="N2" s="70">
        <f>VLOOKUP(D2,[5]contratos2021!A:H,8,)</f>
        <v>44197</v>
      </c>
      <c r="O2" s="70">
        <f>VLOOKUP(D2,[5]contratos2021!A:I,9,)</f>
        <v>44469</v>
      </c>
      <c r="P2" s="23" t="str">
        <f>VLOOKUP(D2,'[5]BD PROVEED'!B:J,9,)</f>
        <v>NORMA</v>
      </c>
      <c r="Q2" s="23" t="str">
        <f>VLOOKUP(D2,'[5]BD PROVEED'!B:K,10,)</f>
        <v>JUAREZ</v>
      </c>
      <c r="R2" s="23" t="str">
        <f>VLOOKUP(D2,'[5]BD PROVEED'!B:L,11,)</f>
        <v>TREVIÑO</v>
      </c>
      <c r="S2" s="23">
        <f>VLOOKUP(D2,'[5]BD PROVEED'!B:N,13,)</f>
        <v>0</v>
      </c>
      <c r="T2" s="23" t="str">
        <f>VLOOKUP(D2,'[5]BD PROVEED'!B:D,3,)</f>
        <v>JUTN640224MC4</v>
      </c>
      <c r="U2" s="71" t="s">
        <v>53</v>
      </c>
      <c r="V2" s="23" t="str">
        <f>VLOOKUP(D2,'[5]BD PROVEED'!B:E,4,)</f>
        <v>NO DATO</v>
      </c>
      <c r="W2" s="23" t="s">
        <v>78</v>
      </c>
      <c r="X2" s="23" t="s">
        <v>78</v>
      </c>
      <c r="Y2" s="23" t="s">
        <v>78</v>
      </c>
      <c r="Z2" s="23" t="s">
        <v>132</v>
      </c>
      <c r="AA2" s="23" t="str">
        <f>VLOOKUP(D2,'[5]BD PROVEED'!B:G,6,)</f>
        <v>Monterrey NUEVO LEON</v>
      </c>
      <c r="AB2" s="23">
        <v>39</v>
      </c>
      <c r="AC2" s="72" t="s">
        <v>133</v>
      </c>
      <c r="AD2" s="23">
        <v>19</v>
      </c>
      <c r="AE2" s="23" t="str">
        <f>VLOOKUP(D2,'[5]BD PROVEED'!B:I,8,)</f>
        <v/>
      </c>
      <c r="AF2" s="73" t="s">
        <v>87</v>
      </c>
    </row>
    <row r="3" spans="1:32" ht="12.75" x14ac:dyDescent="0.2">
      <c r="A3" s="54" t="s">
        <v>138</v>
      </c>
      <c r="B3" s="61" t="s">
        <v>248</v>
      </c>
      <c r="C3" s="62">
        <v>44291</v>
      </c>
      <c r="D3" s="63" t="s">
        <v>97</v>
      </c>
      <c r="E3" s="74" t="s">
        <v>249</v>
      </c>
      <c r="F3" s="65">
        <v>210405103016</v>
      </c>
      <c r="G3" s="10" t="s">
        <v>250</v>
      </c>
      <c r="H3" s="66">
        <v>69600</v>
      </c>
      <c r="I3" s="67">
        <f>+H3-'[5]1112'!I3</f>
        <v>6000</v>
      </c>
      <c r="J3" s="68">
        <f t="shared" ref="J3:J15" si="0">+H3/1.16</f>
        <v>60000.000000000007</v>
      </c>
      <c r="K3" s="69">
        <v>63600</v>
      </c>
      <c r="L3" s="23" t="str">
        <f>VLOOKUP(D3,[5]contratos2021!A:B,2,)</f>
        <v>S/N</v>
      </c>
      <c r="M3" s="70">
        <f>VLOOKUP(D3,[5]contratos2021!A:C,3,)</f>
        <v>44202</v>
      </c>
      <c r="N3" s="70">
        <f>VLOOKUP(D3,[5]contratos2021!A:H,8,)</f>
        <v>44197</v>
      </c>
      <c r="O3" s="70">
        <f>VLOOKUP(D3,[5]contratos2021!A:I,9,)</f>
        <v>44561</v>
      </c>
      <c r="P3" s="23" t="str">
        <f>VLOOKUP(D3,'[5]BD PROVEED'!B:J,9,)</f>
        <v>DIEGO ARTURO</v>
      </c>
      <c r="Q3" s="23" t="str">
        <f>VLOOKUP(D3,'[5]BD PROVEED'!B:K,10,)</f>
        <v>TAMEZ</v>
      </c>
      <c r="R3" s="23" t="str">
        <f>VLOOKUP(D3,'[5]BD PROVEED'!B:L,11,)</f>
        <v>GARZA</v>
      </c>
      <c r="S3" s="23">
        <f>VLOOKUP(D3,'[5]BD PROVEED'!B:N,13,)</f>
        <v>0</v>
      </c>
      <c r="T3" s="23" t="str">
        <f>VLOOKUP(D3,'[5]BD PROVEED'!B:D,3,)</f>
        <v>TAGD681216J49</v>
      </c>
      <c r="U3" s="71" t="s">
        <v>53</v>
      </c>
      <c r="V3" s="23" t="str">
        <f>VLOOKUP(D3,'[5]BD PROVEED'!B:E,4,)</f>
        <v>NO DATO</v>
      </c>
      <c r="W3" s="23" t="s">
        <v>78</v>
      </c>
      <c r="X3" s="23" t="s">
        <v>78</v>
      </c>
      <c r="Y3" s="23" t="s">
        <v>78</v>
      </c>
      <c r="Z3" s="23" t="s">
        <v>132</v>
      </c>
      <c r="AA3" s="23" t="str">
        <f>VLOOKUP(D3,'[5]BD PROVEED'!B:G,6,)</f>
        <v>Monterrey NUEVO LEON</v>
      </c>
      <c r="AB3" s="23">
        <v>39</v>
      </c>
      <c r="AC3" s="72" t="s">
        <v>133</v>
      </c>
      <c r="AD3" s="23">
        <v>19</v>
      </c>
      <c r="AE3" s="23" t="str">
        <f>VLOOKUP(D3,'[5]BD PROVEED'!B:I,8,)</f>
        <v/>
      </c>
      <c r="AF3" s="73" t="s">
        <v>87</v>
      </c>
    </row>
    <row r="4" spans="1:32" ht="12.75" x14ac:dyDescent="0.2">
      <c r="A4" s="54" t="s">
        <v>150</v>
      </c>
      <c r="B4" s="61" t="s">
        <v>251</v>
      </c>
      <c r="C4" s="62">
        <v>44291</v>
      </c>
      <c r="D4" s="63" t="s">
        <v>45</v>
      </c>
      <c r="E4" s="74">
        <v>71</v>
      </c>
      <c r="F4" s="65">
        <v>210405155743</v>
      </c>
      <c r="G4" s="10" t="s">
        <v>252</v>
      </c>
      <c r="H4" s="66">
        <v>92336</v>
      </c>
      <c r="I4" s="67">
        <f>+H4-'[5]1112'!I4</f>
        <v>7960</v>
      </c>
      <c r="J4" s="68">
        <f t="shared" si="0"/>
        <v>79600</v>
      </c>
      <c r="K4" s="69">
        <v>84376</v>
      </c>
      <c r="L4" s="23" t="str">
        <f>VLOOKUP(D4,[5]contratos2021!A:B,2,)</f>
        <v>DA/001/2021</v>
      </c>
      <c r="M4" s="70">
        <f>VLOOKUP(D4,[5]contratos2021!A:C,3,)</f>
        <v>44207</v>
      </c>
      <c r="N4" s="70">
        <f>VLOOKUP(D4,[5]contratos2021!A:H,8,)</f>
        <v>44197</v>
      </c>
      <c r="O4" s="70">
        <f>VLOOKUP(D4,[5]contratos2021!A:I,9,)</f>
        <v>44561</v>
      </c>
      <c r="P4" s="23" t="str">
        <f>VLOOKUP(D4,'[5]BD PROVEED'!B:J,9,)</f>
        <v>MARTHA LETICIA</v>
      </c>
      <c r="Q4" s="23" t="str">
        <f>VLOOKUP(D4,'[5]BD PROVEED'!B:K,10,)</f>
        <v>LEAL</v>
      </c>
      <c r="R4" s="23" t="str">
        <f>VLOOKUP(D4,'[5]BD PROVEED'!B:L,11,)</f>
        <v>RODRIGUEZ</v>
      </c>
      <c r="S4" s="23">
        <f>VLOOKUP(D4,'[5]BD PROVEED'!B:N,13,)</f>
        <v>0</v>
      </c>
      <c r="T4" s="23" t="str">
        <f>VLOOKUP(D4,'[5]BD PROVEED'!B:D,3,)</f>
        <v>LERM5103031A3</v>
      </c>
      <c r="U4" s="71" t="s">
        <v>62</v>
      </c>
      <c r="V4" s="23" t="str">
        <f>VLOOKUP(D4,'[5]BD PROVEED'!B:E,4,)</f>
        <v>NO DATO</v>
      </c>
      <c r="W4" s="23" t="s">
        <v>78</v>
      </c>
      <c r="X4" s="23" t="s">
        <v>78</v>
      </c>
      <c r="Y4" s="23" t="s">
        <v>78</v>
      </c>
      <c r="Z4" s="23" t="s">
        <v>132</v>
      </c>
      <c r="AA4" s="23" t="str">
        <f>VLOOKUP(D4,'[5]BD PROVEED'!B:G,6,)</f>
        <v>Monterrey NUEVO LEON</v>
      </c>
      <c r="AB4" s="23">
        <v>39</v>
      </c>
      <c r="AC4" s="72" t="s">
        <v>133</v>
      </c>
      <c r="AD4" s="23">
        <v>19</v>
      </c>
      <c r="AE4" s="23">
        <f>VLOOKUP(D4,'[5]BD PROVEED'!B:I,8,)</f>
        <v>64989</v>
      </c>
      <c r="AF4" s="73" t="s">
        <v>87</v>
      </c>
    </row>
    <row r="5" spans="1:32" ht="12.75" x14ac:dyDescent="0.2">
      <c r="A5" s="54" t="s">
        <v>156</v>
      </c>
      <c r="B5" s="61" t="s">
        <v>253</v>
      </c>
      <c r="C5" s="62">
        <v>44294</v>
      </c>
      <c r="D5" s="63" t="s">
        <v>158</v>
      </c>
      <c r="E5" s="75">
        <v>96629</v>
      </c>
      <c r="F5" s="65">
        <v>210408182640</v>
      </c>
      <c r="G5" s="10" t="s">
        <v>254</v>
      </c>
      <c r="H5" s="66">
        <v>3132</v>
      </c>
      <c r="I5" s="67">
        <f>+H5-'[5]1112'!I5</f>
        <v>0</v>
      </c>
      <c r="J5" s="68">
        <f t="shared" si="0"/>
        <v>2700</v>
      </c>
      <c r="K5" s="69">
        <v>3132</v>
      </c>
      <c r="L5" s="23" t="str">
        <f>VLOOKUP(D5,[5]contratos2021!A:B,2,)</f>
        <v>DA/003/2021</v>
      </c>
      <c r="M5" s="70">
        <f>VLOOKUP(D5,[5]contratos2021!A:C,3,)</f>
        <v>44202</v>
      </c>
      <c r="N5" s="70">
        <f>VLOOKUP(D5,[5]contratos2021!A:H,8,)</f>
        <v>44197</v>
      </c>
      <c r="O5" s="70">
        <f>VLOOKUP(D5,[5]contratos2021!A:I,9,)</f>
        <v>44561</v>
      </c>
      <c r="P5" s="23">
        <f>VLOOKUP(D5,'[5]BD PROVEED'!B:J,9,)</f>
        <v>0</v>
      </c>
      <c r="Q5" s="23">
        <f>VLOOKUP(D5,'[5]BD PROVEED'!B:K,10,)</f>
        <v>0</v>
      </c>
      <c r="R5" s="23">
        <f>VLOOKUP(D5,'[5]BD PROVEED'!B:L,11,)</f>
        <v>0</v>
      </c>
      <c r="S5" s="23" t="str">
        <f>VLOOKUP(D5,'[5]BD PROVEED'!B:N,13,)</f>
        <v>SERVICIOS DIGIREY SA DE CV</v>
      </c>
      <c r="T5" s="23" t="str">
        <f>VLOOKUP(D5,'[5]BD PROVEED'!B:D,3,)</f>
        <v>SDI091126TDA</v>
      </c>
      <c r="U5" s="71" t="s">
        <v>52</v>
      </c>
      <c r="V5" s="23" t="str">
        <f>VLOOKUP(D5,'[5]BD PROVEED'!B:E,4,)</f>
        <v>ALVARO OBREGON NTE 1417 COLONIA TERMINAL</v>
      </c>
      <c r="W5" s="23" t="s">
        <v>163</v>
      </c>
      <c r="X5" s="23">
        <v>1417</v>
      </c>
      <c r="Y5" s="23" t="s">
        <v>164</v>
      </c>
      <c r="Z5" s="23" t="s">
        <v>132</v>
      </c>
      <c r="AA5" s="23" t="str">
        <f>VLOOKUP(D5,'[5]BD PROVEED'!B:G,6,)</f>
        <v>MONTERREY NUEVO LEON</v>
      </c>
      <c r="AB5" s="23">
        <v>39</v>
      </c>
      <c r="AC5" s="72" t="s">
        <v>133</v>
      </c>
      <c r="AD5" s="23">
        <v>19</v>
      </c>
      <c r="AE5" s="23">
        <f>VLOOKUP(D5,'[5]BD PROVEED'!B:I,8,)</f>
        <v>64580</v>
      </c>
      <c r="AF5" s="73" t="s">
        <v>87</v>
      </c>
    </row>
    <row r="6" spans="1:32" ht="12.75" x14ac:dyDescent="0.2">
      <c r="A6" s="54" t="s">
        <v>165</v>
      </c>
      <c r="B6" s="61" t="s">
        <v>255</v>
      </c>
      <c r="C6" s="62">
        <v>44294</v>
      </c>
      <c r="D6" s="63" t="s">
        <v>104</v>
      </c>
      <c r="E6" s="75">
        <v>19906</v>
      </c>
      <c r="F6" s="65">
        <v>210408182941</v>
      </c>
      <c r="G6" s="10" t="s">
        <v>256</v>
      </c>
      <c r="H6" s="66">
        <v>11420.2</v>
      </c>
      <c r="I6" s="67">
        <f>+H6-'[5]1112'!I6</f>
        <v>0</v>
      </c>
      <c r="J6" s="68">
        <f t="shared" si="0"/>
        <v>9845.0000000000018</v>
      </c>
      <c r="K6" s="69">
        <v>11420.2</v>
      </c>
      <c r="L6" s="23" t="str">
        <f>VLOOKUP(D6,[5]contratos2021!A:B,2,)</f>
        <v>DA/002/2021</v>
      </c>
      <c r="M6" s="70">
        <f>VLOOKUP(D6,[5]contratos2021!A:C,3,)</f>
        <v>44202</v>
      </c>
      <c r="N6" s="70">
        <f>VLOOKUP(D6,[5]contratos2021!A:H,8,)</f>
        <v>44197</v>
      </c>
      <c r="O6" s="70">
        <f>VLOOKUP(D6,[5]contratos2021!A:I,9,)</f>
        <v>44561</v>
      </c>
      <c r="P6" s="23">
        <f>VLOOKUP(D6,'[5]BD PROVEED'!B:J,9,)</f>
        <v>0</v>
      </c>
      <c r="Q6" s="23">
        <f>VLOOKUP(D6,'[5]BD PROVEED'!B:K,10,)</f>
        <v>0</v>
      </c>
      <c r="R6" s="23">
        <f>VLOOKUP(D6,'[5]BD PROVEED'!B:L,11,)</f>
        <v>0</v>
      </c>
      <c r="S6" s="23" t="str">
        <f>VLOOKUP(D6,'[5]BD PROVEED'!B:N,13,)</f>
        <v>CLEAN MASTER DEL NORTE SA DE CV</v>
      </c>
      <c r="T6" s="23" t="str">
        <f>VLOOKUP(D6,'[5]BD PROVEED'!B:D,3,)</f>
        <v>CMN920824I33</v>
      </c>
      <c r="U6" s="71" t="s">
        <v>52</v>
      </c>
      <c r="V6" s="23" t="str">
        <f>VLOOKUP(D6,'[5]BD PROVEED'!B:E,4,)</f>
        <v xml:space="preserve">JUAN ALVAREZ 420 CENTRO </v>
      </c>
      <c r="W6" s="23" t="s">
        <v>169</v>
      </c>
      <c r="X6" s="23">
        <v>420</v>
      </c>
      <c r="Y6" s="23" t="s">
        <v>149</v>
      </c>
      <c r="Z6" s="23" t="s">
        <v>132</v>
      </c>
      <c r="AA6" s="23" t="str">
        <f>VLOOKUP(D6,'[5]BD PROVEED'!B:G,6,)</f>
        <v>Monterrey NUEVO LEON</v>
      </c>
      <c r="AB6" s="23">
        <v>39</v>
      </c>
      <c r="AC6" s="72" t="s">
        <v>133</v>
      </c>
      <c r="AD6" s="23">
        <v>19</v>
      </c>
      <c r="AE6" s="23">
        <f>VLOOKUP(D6,'[5]BD PROVEED'!B:I,8,)</f>
        <v>64000</v>
      </c>
      <c r="AF6" s="73" t="s">
        <v>87</v>
      </c>
    </row>
    <row r="7" spans="1:32" ht="12.75" x14ac:dyDescent="0.2">
      <c r="A7" s="54" t="s">
        <v>257</v>
      </c>
      <c r="B7" s="61" t="s">
        <v>258</v>
      </c>
      <c r="C7" s="62">
        <v>44301</v>
      </c>
      <c r="D7" s="63" t="s">
        <v>259</v>
      </c>
      <c r="F7" s="65">
        <v>210415125329</v>
      </c>
      <c r="G7" s="10" t="s">
        <v>260</v>
      </c>
      <c r="H7" s="66">
        <v>10588.48</v>
      </c>
      <c r="I7" s="67">
        <f>+H7-'[5]1112'!I7</f>
        <v>0</v>
      </c>
      <c r="J7" s="68">
        <f t="shared" si="0"/>
        <v>9128</v>
      </c>
      <c r="K7" s="69">
        <v>10588.48</v>
      </c>
      <c r="L7" s="23" t="e">
        <f>VLOOKUP(D7,[5]contratos2021!A:B,2,)</f>
        <v>#N/A</v>
      </c>
      <c r="M7" s="70" t="e">
        <f>VLOOKUP(D7,[5]contratos2021!A:C,3,)</f>
        <v>#N/A</v>
      </c>
      <c r="N7" s="70" t="e">
        <f>VLOOKUP(D7,[5]contratos2021!A:H,8,)</f>
        <v>#N/A</v>
      </c>
      <c r="O7" s="70" t="e">
        <f>VLOOKUP(D7,[5]contratos2021!A:I,9,)</f>
        <v>#N/A</v>
      </c>
      <c r="P7" s="23">
        <f>VLOOKUP(D7,'[5]BD PROVEED'!B:J,9,)</f>
        <v>0</v>
      </c>
      <c r="Q7" s="23">
        <f>VLOOKUP(D7,'[5]BD PROVEED'!B:K,10,)</f>
        <v>0</v>
      </c>
      <c r="R7" s="23">
        <f>VLOOKUP(D7,'[5]BD PROVEED'!B:L,11,)</f>
        <v>0</v>
      </c>
      <c r="S7" s="23" t="str">
        <f>VLOOKUP(D7,'[5]BD PROVEED'!B:N,13,)</f>
        <v>INOQUOM COMUNICACION SA DE CV</v>
      </c>
      <c r="T7" s="23" t="str">
        <f>VLOOKUP(D7,'[5]BD PROVEED'!B:D,3,)</f>
        <v>ICO1203224M3</v>
      </c>
      <c r="U7" s="71" t="s">
        <v>52</v>
      </c>
      <c r="V7" s="23" t="str">
        <f>VLOOKUP(D7,'[5]BD PROVEED'!B:E,4,)</f>
        <v>MARTIN DE ZAVALA 588 INT. A COL. CENTRO</v>
      </c>
      <c r="W7" s="23" t="s">
        <v>261</v>
      </c>
      <c r="X7" s="23">
        <v>588</v>
      </c>
      <c r="Y7" s="23" t="s">
        <v>149</v>
      </c>
      <c r="Z7" s="23" t="s">
        <v>132</v>
      </c>
      <c r="AA7" s="23" t="str">
        <f>VLOOKUP(D7,'[5]BD PROVEED'!B:G,6,)</f>
        <v>Monterrey NUEVO LEON</v>
      </c>
      <c r="AB7" s="23">
        <v>39</v>
      </c>
      <c r="AC7" s="72" t="s">
        <v>133</v>
      </c>
      <c r="AD7" s="23">
        <v>19</v>
      </c>
      <c r="AE7" s="23">
        <f>VLOOKUP(D7,'[5]BD PROVEED'!B:I,8,)</f>
        <v>64000</v>
      </c>
      <c r="AF7" s="73" t="s">
        <v>87</v>
      </c>
    </row>
    <row r="8" spans="1:32" ht="12" x14ac:dyDescent="0.2">
      <c r="A8" s="54" t="s">
        <v>262</v>
      </c>
      <c r="B8" s="61" t="s">
        <v>263</v>
      </c>
      <c r="C8" s="62">
        <v>44307</v>
      </c>
      <c r="D8" s="63" t="s">
        <v>264</v>
      </c>
      <c r="E8" s="74" t="s">
        <v>265</v>
      </c>
      <c r="F8" s="65" t="s">
        <v>266</v>
      </c>
      <c r="G8" s="10" t="s">
        <v>267</v>
      </c>
      <c r="H8" s="66">
        <v>7823</v>
      </c>
      <c r="I8" s="67">
        <f>+H8-'[5]1112'!I8</f>
        <v>0</v>
      </c>
      <c r="J8" s="68">
        <f t="shared" si="0"/>
        <v>6743.9655172413795</v>
      </c>
      <c r="K8" s="69">
        <v>7823</v>
      </c>
      <c r="L8" s="23" t="e">
        <f>VLOOKUP(D8,[5]contratos2021!A:B,2,)</f>
        <v>#N/A</v>
      </c>
      <c r="M8" s="70" t="e">
        <f>VLOOKUP(D8,[5]contratos2021!A:C,3,)</f>
        <v>#N/A</v>
      </c>
      <c r="N8" s="70" t="e">
        <f>VLOOKUP(D8,[5]contratos2021!A:H,8,)</f>
        <v>#N/A</v>
      </c>
      <c r="O8" s="70" t="e">
        <f>VLOOKUP(D8,[5]contratos2021!A:I,9,)</f>
        <v>#N/A</v>
      </c>
      <c r="P8" s="23">
        <f>VLOOKUP(D8,'[5]BD PROVEED'!B:J,9,)</f>
        <v>0</v>
      </c>
      <c r="Q8" s="23">
        <f>VLOOKUP(D8,'[5]BD PROVEED'!B:K,10,)</f>
        <v>0</v>
      </c>
      <c r="R8" s="23">
        <f>VLOOKUP(D8,'[5]BD PROVEED'!B:L,11,)</f>
        <v>0</v>
      </c>
      <c r="S8" s="23" t="str">
        <f>VLOOKUP(D8,'[5]BD PROVEED'!B:N,13,)</f>
        <v>COMISION FEDERAL DE ELECTRICIDAD</v>
      </c>
      <c r="T8" s="23" t="str">
        <f>VLOOKUP(D8,'[5]BD PROVEED'!B:D,3,)</f>
        <v>CSS160330CP7</v>
      </c>
      <c r="U8" s="71" t="s">
        <v>52</v>
      </c>
      <c r="V8" s="23" t="str">
        <f>VLOOKUP(D8,'[5]BD PROVEED'!B:E,4,)</f>
        <v>RIO RODAN # 14 COLONIA CUAHUTEMOC alcaldia CUAHUTEMOC</v>
      </c>
      <c r="W8" s="23" t="s">
        <v>268</v>
      </c>
      <c r="X8" s="23">
        <v>14</v>
      </c>
      <c r="Y8" s="23" t="s">
        <v>200</v>
      </c>
      <c r="Z8" s="23" t="s">
        <v>200</v>
      </c>
      <c r="AA8" s="23" t="str">
        <f>VLOOKUP(D8,'[5]BD PROVEED'!B:G,6,)</f>
        <v>CUAHUTEMOC, CIUDAD DE MEXICO</v>
      </c>
      <c r="AB8" s="23">
        <v>15</v>
      </c>
      <c r="AC8" s="23" t="s">
        <v>201</v>
      </c>
      <c r="AD8" s="23">
        <v>9</v>
      </c>
      <c r="AE8" s="23">
        <f>VLOOKUP(D8,'[5]BD PROVEED'!B:I,8,)</f>
        <v>6500</v>
      </c>
      <c r="AF8" s="73" t="s">
        <v>87</v>
      </c>
    </row>
    <row r="9" spans="1:32" ht="12.75" x14ac:dyDescent="0.2">
      <c r="A9" s="54" t="s">
        <v>202</v>
      </c>
      <c r="B9" s="61" t="s">
        <v>269</v>
      </c>
      <c r="C9" s="62">
        <v>44308</v>
      </c>
      <c r="D9" s="63" t="s">
        <v>102</v>
      </c>
      <c r="F9" s="65">
        <v>210422124336</v>
      </c>
      <c r="G9" s="10" t="s">
        <v>270</v>
      </c>
      <c r="H9" s="66">
        <v>10000</v>
      </c>
      <c r="I9" s="67">
        <f>+H9-'[5]1112'!I9</f>
        <v>0</v>
      </c>
      <c r="J9" s="68">
        <f t="shared" si="0"/>
        <v>8620.6896551724149</v>
      </c>
      <c r="K9" s="69">
        <v>10000</v>
      </c>
      <c r="L9" s="23" t="e">
        <f>VLOOKUP(D9,[5]contratos2021!A:B,2,)</f>
        <v>#N/A</v>
      </c>
      <c r="M9" s="70" t="e">
        <f>VLOOKUP(D9,[5]contratos2021!A:C,3,)</f>
        <v>#N/A</v>
      </c>
      <c r="N9" s="70" t="e">
        <f>VLOOKUP(D9,[5]contratos2021!A:H,8,)</f>
        <v>#N/A</v>
      </c>
      <c r="O9" s="70" t="e">
        <f>VLOOKUP(D9,[5]contratos2021!A:I,9,)</f>
        <v>#N/A</v>
      </c>
      <c r="P9" s="23">
        <f>VLOOKUP(D9,'[5]BD PROVEED'!B:J,9,)</f>
        <v>0</v>
      </c>
      <c r="Q9" s="23">
        <f>VLOOKUP(D9,'[5]BD PROVEED'!B:K,10,)</f>
        <v>0</v>
      </c>
      <c r="R9" s="23">
        <f>VLOOKUP(D9,'[5]BD PROVEED'!B:L,11,)</f>
        <v>0</v>
      </c>
      <c r="S9" s="23" t="str">
        <f>VLOOKUP(D9,'[5]BD PROVEED'!B:N,13,)</f>
        <v>OXXO EXPRESS SA DE CV</v>
      </c>
      <c r="T9" s="23" t="str">
        <f>VLOOKUP(D9,'[5]BD PROVEED'!B:D,3,)</f>
        <v>OEX950605MJ6</v>
      </c>
      <c r="U9" s="71" t="s">
        <v>52</v>
      </c>
      <c r="V9" s="23" t="str">
        <f>VLOOKUP(D9,'[5]BD PROVEED'!B:E,4,)</f>
        <v>EDISON 1235 NORTE COLONIA TALLERES</v>
      </c>
      <c r="W9" s="23" t="s">
        <v>206</v>
      </c>
      <c r="X9" s="23">
        <v>1235</v>
      </c>
      <c r="Y9" s="23" t="s">
        <v>207</v>
      </c>
      <c r="Z9" s="23" t="s">
        <v>132</v>
      </c>
      <c r="AA9" s="23" t="str">
        <f>VLOOKUP(D9,'[5]BD PROVEED'!B:G,6,)</f>
        <v>Monterrey NUEVO LEON</v>
      </c>
      <c r="AB9" s="23">
        <v>39</v>
      </c>
      <c r="AC9" s="72" t="s">
        <v>133</v>
      </c>
      <c r="AD9" s="23">
        <v>19</v>
      </c>
      <c r="AE9" s="23">
        <f>VLOOKUP(D9,'[5]BD PROVEED'!B:I,8,)</f>
        <v>64480</v>
      </c>
      <c r="AF9" s="73" t="s">
        <v>87</v>
      </c>
    </row>
    <row r="10" spans="1:32" ht="12.75" x14ac:dyDescent="0.2">
      <c r="A10" s="54" t="s">
        <v>215</v>
      </c>
      <c r="B10" s="61" t="s">
        <v>271</v>
      </c>
      <c r="C10" s="62">
        <v>44313</v>
      </c>
      <c r="D10" s="63" t="s">
        <v>50</v>
      </c>
      <c r="E10" s="75">
        <v>7140160</v>
      </c>
      <c r="F10" s="65">
        <v>66</v>
      </c>
      <c r="G10" s="10" t="s">
        <v>272</v>
      </c>
      <c r="H10" s="66">
        <v>3359</v>
      </c>
      <c r="I10" s="67">
        <f>+H10-'[5]1112'!I10</f>
        <v>0</v>
      </c>
      <c r="J10" s="68">
        <f t="shared" si="0"/>
        <v>2895.6896551724139</v>
      </c>
      <c r="K10" s="69">
        <v>3359</v>
      </c>
      <c r="L10" s="23" t="e">
        <f>VLOOKUP(D10,[5]contratos2021!A:B,2,)</f>
        <v>#N/A</v>
      </c>
      <c r="M10" s="70" t="e">
        <f>VLOOKUP(D10,[5]contratos2021!A:C,3,)</f>
        <v>#N/A</v>
      </c>
      <c r="N10" s="70" t="e">
        <f>VLOOKUP(D10,[5]contratos2021!A:H,8,)</f>
        <v>#N/A</v>
      </c>
      <c r="O10" s="70" t="e">
        <f>VLOOKUP(D10,[5]contratos2021!A:I,9,)</f>
        <v>#N/A</v>
      </c>
      <c r="P10" s="23">
        <f>VLOOKUP(D10,'[5]BD PROVEED'!B:J,9,)</f>
        <v>0</v>
      </c>
      <c r="Q10" s="23">
        <f>VLOOKUP(D10,'[5]BD PROVEED'!B:K,10,)</f>
        <v>0</v>
      </c>
      <c r="R10" s="23">
        <f>VLOOKUP(D10,'[5]BD PROVEED'!B:L,11,)</f>
        <v>0</v>
      </c>
      <c r="S10" s="23" t="str">
        <f>VLOOKUP(D10,'[5]BD PROVEED'!B:N,13,)</f>
        <v>FTTH DE MEXICO SA DE CV</v>
      </c>
      <c r="T10" s="23" t="str">
        <f>VLOOKUP(D10,'[5]BD PROVEED'!B:D,3,)</f>
        <v>FME1712225M6</v>
      </c>
      <c r="U10" s="71" t="s">
        <v>52</v>
      </c>
      <c r="V10" s="23" t="str">
        <f>VLOOKUP(D10,'[5]BD PROVEED'!B:E,4,)</f>
        <v>BLVD. DIAZ ORDAZ KM. 3.33 L-1 COL. UNIDAD SAN PEDRO</v>
      </c>
      <c r="W10" s="23" t="s">
        <v>219</v>
      </c>
      <c r="X10" s="23">
        <v>3</v>
      </c>
      <c r="Y10" s="23" t="s">
        <v>221</v>
      </c>
      <c r="Z10" s="23" t="s">
        <v>222</v>
      </c>
      <c r="AA10" s="23" t="str">
        <f>VLOOKUP(D10,'[5]BD PROVEED'!B:G,6,)</f>
        <v>SAN PEDRO GARZA GARCIA  NUEVO LEON</v>
      </c>
      <c r="AB10" s="23">
        <v>19</v>
      </c>
      <c r="AC10" s="72" t="s">
        <v>133</v>
      </c>
      <c r="AD10" s="23">
        <v>19</v>
      </c>
      <c r="AE10" s="23">
        <f>VLOOKUP(D10,'[5]BD PROVEED'!B:I,8,)</f>
        <v>66215</v>
      </c>
      <c r="AF10" s="73" t="s">
        <v>87</v>
      </c>
    </row>
    <row r="11" spans="1:32" ht="12.75" x14ac:dyDescent="0.2">
      <c r="A11" s="54" t="s">
        <v>180</v>
      </c>
      <c r="B11" s="61" t="s">
        <v>273</v>
      </c>
      <c r="C11" s="62">
        <v>44313</v>
      </c>
      <c r="D11" s="63" t="s">
        <v>88</v>
      </c>
      <c r="F11" s="65">
        <v>210427163753</v>
      </c>
      <c r="G11" s="10" t="s">
        <v>274</v>
      </c>
      <c r="H11" s="66">
        <v>2638.42</v>
      </c>
      <c r="I11" s="67">
        <f>+H11-'[5]1112'!I11</f>
        <v>0</v>
      </c>
      <c r="J11" s="68">
        <f t="shared" si="0"/>
        <v>2274.5</v>
      </c>
      <c r="K11" s="69">
        <v>2638.42</v>
      </c>
      <c r="L11" s="23" t="e">
        <f>VLOOKUP(D11,[5]contratos2021!A:B,2,)</f>
        <v>#N/A</v>
      </c>
      <c r="M11" s="70" t="e">
        <f>VLOOKUP(D11,[5]contratos2021!A:C,3,)</f>
        <v>#N/A</v>
      </c>
      <c r="N11" s="70" t="e">
        <f>VLOOKUP(D11,[5]contratos2021!A:H,8,)</f>
        <v>#N/A</v>
      </c>
      <c r="O11" s="70" t="e">
        <f>VLOOKUP(D11,[5]contratos2021!A:I,9,)</f>
        <v>#N/A</v>
      </c>
      <c r="P11" s="23" t="str">
        <f>VLOOKUP(D11,'[5]BD PROVEED'!B:J,9,)</f>
        <v>MARIA GUADALUPE</v>
      </c>
      <c r="Q11" s="23" t="str">
        <f>VLOOKUP(D11,'[5]BD PROVEED'!B:K,10,)</f>
        <v>RODRIGUEZ</v>
      </c>
      <c r="R11" s="23" t="str">
        <f>VLOOKUP(D11,'[5]BD PROVEED'!B:L,11,)</f>
        <v>AREVALO</v>
      </c>
      <c r="S11" s="23">
        <f>VLOOKUP(D11,'[5]BD PROVEED'!B:N,13,)</f>
        <v>0</v>
      </c>
      <c r="T11" s="23" t="str">
        <f>VLOOKUP(D11,'[5]BD PROVEED'!B:D,3,)</f>
        <v>ROAG700718S38</v>
      </c>
      <c r="U11" s="71" t="s">
        <v>52</v>
      </c>
      <c r="V11" s="23" t="str">
        <f>VLOOKUP(D11,'[5]BD PROVEED'!B:E,4,)</f>
        <v>NO DATO</v>
      </c>
      <c r="W11" s="23" t="s">
        <v>78</v>
      </c>
      <c r="X11" s="23" t="s">
        <v>78</v>
      </c>
      <c r="Y11" s="23" t="s">
        <v>78</v>
      </c>
      <c r="Z11" s="23" t="s">
        <v>132</v>
      </c>
      <c r="AA11" s="23" t="str">
        <f>VLOOKUP(D11,'[5]BD PROVEED'!B:G,6,)</f>
        <v>Monterrey NUEVO LEON</v>
      </c>
      <c r="AB11" s="23">
        <v>39</v>
      </c>
      <c r="AC11" s="72" t="s">
        <v>133</v>
      </c>
      <c r="AD11" s="23">
        <v>19</v>
      </c>
      <c r="AE11" s="23">
        <f>VLOOKUP(D11,'[5]BD PROVEED'!B:I,8,)</f>
        <v>64000</v>
      </c>
      <c r="AF11" s="73" t="s">
        <v>87</v>
      </c>
    </row>
    <row r="12" spans="1:32" ht="12.75" x14ac:dyDescent="0.2">
      <c r="A12" s="54" t="s">
        <v>275</v>
      </c>
      <c r="B12" s="76" t="s">
        <v>276</v>
      </c>
      <c r="C12" s="62">
        <v>44313</v>
      </c>
      <c r="D12" s="63" t="s">
        <v>277</v>
      </c>
      <c r="E12" s="77" t="s">
        <v>278</v>
      </c>
      <c r="F12" s="65">
        <v>65</v>
      </c>
      <c r="G12" s="10" t="s">
        <v>279</v>
      </c>
      <c r="H12" s="66">
        <v>1276</v>
      </c>
      <c r="I12" s="67">
        <f>+H12-'[5]1112'!I12</f>
        <v>0</v>
      </c>
      <c r="J12" s="68">
        <f t="shared" si="0"/>
        <v>1100</v>
      </c>
      <c r="K12" s="69">
        <v>1276</v>
      </c>
      <c r="L12" s="23" t="e">
        <f>VLOOKUP(D12,[5]contratos2021!A:B,2,)</f>
        <v>#N/A</v>
      </c>
      <c r="M12" s="70" t="e">
        <f>VLOOKUP(D12,[5]contratos2021!A:C,3,)</f>
        <v>#N/A</v>
      </c>
      <c r="N12" s="70" t="e">
        <f>VLOOKUP(D12,[5]contratos2021!A:H,8,)</f>
        <v>#N/A</v>
      </c>
      <c r="O12" s="70" t="e">
        <f>VLOOKUP(D12,[5]contratos2021!A:I,9,)</f>
        <v>#N/A</v>
      </c>
      <c r="P12" s="23">
        <f>VLOOKUP(D12,'[5]BD PROVEED'!B:J,9,)</f>
        <v>0</v>
      </c>
      <c r="Q12" s="23">
        <f>VLOOKUP(D12,'[5]BD PROVEED'!B:K,10,)</f>
        <v>0</v>
      </c>
      <c r="R12" s="23">
        <f>VLOOKUP(D12,'[5]BD PROVEED'!B:L,11,)</f>
        <v>0</v>
      </c>
      <c r="S12" s="23" t="str">
        <f>VLOOKUP(D12,'[5]BD PROVEED'!B:N,13,)</f>
        <v>NATURGY MEXICO SA DE CV</v>
      </c>
      <c r="T12" s="23" t="str">
        <f>VLOOKUP(D12,'[5]BD PROVEED'!B:D,3,)</f>
        <v>GNM9712017P7</v>
      </c>
      <c r="U12" s="71" t="s">
        <v>52</v>
      </c>
      <c r="V12" s="23" t="str">
        <f>VLOOKUP(D12,'[5]BD PROVEED'!B:E,4,)</f>
        <v> Av. Francisco I. Madero 3774, Col. Fierro</v>
      </c>
      <c r="W12" s="23" t="s">
        <v>280</v>
      </c>
      <c r="X12" s="23">
        <v>3774</v>
      </c>
      <c r="Y12" s="23" t="s">
        <v>281</v>
      </c>
      <c r="Z12" s="23" t="s">
        <v>132</v>
      </c>
      <c r="AA12" s="23" t="str">
        <f>VLOOKUP(D12,'[5]BD PROVEED'!B:G,6,)</f>
        <v>Monterrey NUEVO LEON</v>
      </c>
      <c r="AB12" s="23">
        <v>39</v>
      </c>
      <c r="AC12" s="72" t="s">
        <v>133</v>
      </c>
      <c r="AD12" s="23">
        <v>19</v>
      </c>
      <c r="AE12" s="23">
        <f>VLOOKUP(D12,'[5]BD PROVEED'!B:I,8,)</f>
        <v>64560</v>
      </c>
      <c r="AF12" s="73" t="s">
        <v>87</v>
      </c>
    </row>
    <row r="13" spans="1:32" ht="12.75" x14ac:dyDescent="0.2">
      <c r="A13" s="54" t="s">
        <v>237</v>
      </c>
      <c r="B13" s="76" t="s">
        <v>282</v>
      </c>
      <c r="C13" s="62">
        <v>44316</v>
      </c>
      <c r="D13" s="63" t="s">
        <v>43</v>
      </c>
      <c r="E13" s="77" t="s">
        <v>48</v>
      </c>
      <c r="F13" s="65" t="s">
        <v>48</v>
      </c>
      <c r="G13" s="10" t="s">
        <v>283</v>
      </c>
      <c r="H13" s="66">
        <v>208.8</v>
      </c>
      <c r="I13" s="67">
        <f>+H13-'[5]1112'!I13</f>
        <v>0</v>
      </c>
      <c r="J13" s="68">
        <f t="shared" si="0"/>
        <v>180.00000000000003</v>
      </c>
      <c r="K13" s="69">
        <v>208.8</v>
      </c>
      <c r="L13" s="23">
        <f>VLOOKUP(D13,[5]contratos2021!A:B,2,)</f>
        <v>3050591001</v>
      </c>
      <c r="M13" s="70">
        <f>VLOOKUP(D13,[5]contratos2021!A:C,3,)</f>
        <v>43405</v>
      </c>
      <c r="N13" s="70">
        <f>VLOOKUP(D13,[5]contratos2021!A:H,8,)</f>
        <v>44197</v>
      </c>
      <c r="O13" s="70">
        <f>VLOOKUP(D13,[5]contratos2021!A:I,9,)</f>
        <v>44561</v>
      </c>
      <c r="P13" s="23">
        <f>VLOOKUP(D13,'[5]BD PROVEED'!B:J,9,)</f>
        <v>0</v>
      </c>
      <c r="Q13" s="23">
        <f>VLOOKUP(D13,'[5]BD PROVEED'!B:K,10,)</f>
        <v>0</v>
      </c>
      <c r="R13" s="23">
        <f>VLOOKUP(D13,'[5]BD PROVEED'!B:L,11,)</f>
        <v>0</v>
      </c>
      <c r="S13" s="23" t="str">
        <f>VLOOKUP(D13,'[5]BD PROVEED'!B:N,13,)</f>
        <v>BANCA AFIRME SA</v>
      </c>
      <c r="T13" s="23" t="str">
        <f>VLOOKUP(D13,'[5]BD PROVEED'!B:D,3,)</f>
        <v>BAF950102JP5</v>
      </c>
      <c r="U13" s="71" t="s">
        <v>52</v>
      </c>
      <c r="V13" s="23" t="str">
        <f>VLOOKUP(D13,'[5]BD PROVEED'!B:E,4,)</f>
        <v>JUAREZ SUR # 800 PISO 9 ZONA CENTRO</v>
      </c>
      <c r="W13" s="23" t="s">
        <v>94</v>
      </c>
      <c r="X13" s="23">
        <v>800</v>
      </c>
      <c r="Y13" s="23" t="s">
        <v>149</v>
      </c>
      <c r="Z13" s="23" t="s">
        <v>132</v>
      </c>
      <c r="AA13" s="23" t="str">
        <f>VLOOKUP(D13,'[5]BD PROVEED'!B:G,6,)</f>
        <v>Monterrey NUEVO LEON</v>
      </c>
      <c r="AB13" s="23">
        <v>39</v>
      </c>
      <c r="AC13" s="72" t="s">
        <v>133</v>
      </c>
      <c r="AD13" s="23">
        <v>19</v>
      </c>
      <c r="AE13" s="23">
        <f>VLOOKUP(D13,'[5]BD PROVEED'!B:I,8,)</f>
        <v>64000</v>
      </c>
      <c r="AF13" s="73" t="s">
        <v>87</v>
      </c>
    </row>
    <row r="14" spans="1:32" ht="12.75" x14ac:dyDescent="0.2">
      <c r="A14" s="54" t="s">
        <v>237</v>
      </c>
      <c r="B14" s="76" t="s">
        <v>284</v>
      </c>
      <c r="C14" s="62">
        <v>44316</v>
      </c>
      <c r="D14" s="63" t="s">
        <v>43</v>
      </c>
      <c r="E14" s="77" t="s">
        <v>48</v>
      </c>
      <c r="F14" s="65" t="s">
        <v>48</v>
      </c>
      <c r="G14" s="10" t="s">
        <v>285</v>
      </c>
      <c r="H14" s="66">
        <v>55.68</v>
      </c>
      <c r="I14" s="67">
        <f>+H14-'[5]1112'!I14</f>
        <v>0</v>
      </c>
      <c r="J14" s="68">
        <f t="shared" si="0"/>
        <v>48</v>
      </c>
      <c r="K14" s="69">
        <v>55.68</v>
      </c>
      <c r="L14" s="23">
        <f>VLOOKUP(D14,[5]contratos2021!A:B,2,)</f>
        <v>3050591001</v>
      </c>
      <c r="M14" s="70">
        <f>VLOOKUP(D14,[5]contratos2021!A:C,3,)</f>
        <v>43405</v>
      </c>
      <c r="N14" s="70">
        <f>VLOOKUP(D14,[5]contratos2021!A:H,8,)</f>
        <v>44197</v>
      </c>
      <c r="O14" s="70">
        <f>VLOOKUP(D14,[5]contratos2021!A:I,9,)</f>
        <v>44561</v>
      </c>
      <c r="P14" s="23">
        <f>VLOOKUP(D14,'[5]BD PROVEED'!B:J,9,)</f>
        <v>0</v>
      </c>
      <c r="Q14" s="23">
        <f>VLOOKUP(D14,'[5]BD PROVEED'!B:K,10,)</f>
        <v>0</v>
      </c>
      <c r="R14" s="23">
        <f>VLOOKUP(D14,'[5]BD PROVEED'!B:L,11,)</f>
        <v>0</v>
      </c>
      <c r="S14" s="23" t="str">
        <f>VLOOKUP(D14,'[5]BD PROVEED'!B:N,13,)</f>
        <v>BANCA AFIRME SA</v>
      </c>
      <c r="T14" s="23" t="str">
        <f>VLOOKUP(D14,'[5]BD PROVEED'!B:D,3,)</f>
        <v>BAF950102JP5</v>
      </c>
      <c r="U14" s="71" t="s">
        <v>52</v>
      </c>
      <c r="V14" s="23" t="str">
        <f>VLOOKUP(D14,'[5]BD PROVEED'!B:E,4,)</f>
        <v>JUAREZ SUR # 800 PISO 9 ZONA CENTRO</v>
      </c>
      <c r="W14" s="23" t="s">
        <v>94</v>
      </c>
      <c r="X14" s="23">
        <v>800</v>
      </c>
      <c r="Y14" s="23" t="s">
        <v>149</v>
      </c>
      <c r="Z14" s="23" t="s">
        <v>132</v>
      </c>
      <c r="AA14" s="23" t="str">
        <f>VLOOKUP(D14,'[5]BD PROVEED'!B:G,6,)</f>
        <v>Monterrey NUEVO LEON</v>
      </c>
      <c r="AB14" s="23">
        <v>39</v>
      </c>
      <c r="AC14" s="72" t="s">
        <v>133</v>
      </c>
      <c r="AD14" s="23">
        <v>19</v>
      </c>
      <c r="AE14" s="23">
        <f>VLOOKUP(D14,'[5]BD PROVEED'!B:I,8,)</f>
        <v>64000</v>
      </c>
      <c r="AF14" s="73" t="s">
        <v>87</v>
      </c>
    </row>
    <row r="15" spans="1:32" ht="12.75" x14ac:dyDescent="0.2">
      <c r="A15" s="54" t="s">
        <v>237</v>
      </c>
      <c r="B15" s="76" t="s">
        <v>286</v>
      </c>
      <c r="C15" s="62">
        <v>44316</v>
      </c>
      <c r="D15" s="63" t="s">
        <v>43</v>
      </c>
      <c r="E15" s="77" t="s">
        <v>48</v>
      </c>
      <c r="F15" s="65" t="s">
        <v>48</v>
      </c>
      <c r="G15" s="10" t="s">
        <v>287</v>
      </c>
      <c r="H15" s="66">
        <v>232</v>
      </c>
      <c r="I15" s="67">
        <f>+H15-'[5]1112'!I15</f>
        <v>0</v>
      </c>
      <c r="J15" s="68">
        <f t="shared" si="0"/>
        <v>200</v>
      </c>
      <c r="K15" s="69">
        <v>232</v>
      </c>
      <c r="L15" s="23">
        <f>VLOOKUP(D15,[5]contratos2021!A:B,2,)</f>
        <v>3050591001</v>
      </c>
      <c r="M15" s="70">
        <f>VLOOKUP(D15,[5]contratos2021!A:C,3,)</f>
        <v>43405</v>
      </c>
      <c r="N15" s="70">
        <f>VLOOKUP(D15,[5]contratos2021!A:H,8,)</f>
        <v>44197</v>
      </c>
      <c r="O15" s="70">
        <f>VLOOKUP(D15,[5]contratos2021!A:I,9,)</f>
        <v>44561</v>
      </c>
      <c r="P15" s="23">
        <f>VLOOKUP(D15,'[5]BD PROVEED'!B:J,9,)</f>
        <v>0</v>
      </c>
      <c r="Q15" s="23">
        <f>VLOOKUP(D15,'[5]BD PROVEED'!B:K,10,)</f>
        <v>0</v>
      </c>
      <c r="R15" s="23">
        <f>VLOOKUP(D15,'[5]BD PROVEED'!B:L,11,)</f>
        <v>0</v>
      </c>
      <c r="S15" s="23" t="str">
        <f>VLOOKUP(D15,'[5]BD PROVEED'!B:N,13,)</f>
        <v>BANCA AFIRME SA</v>
      </c>
      <c r="T15" s="23" t="str">
        <f>VLOOKUP(D15,'[5]BD PROVEED'!B:D,3,)</f>
        <v>BAF950102JP5</v>
      </c>
      <c r="U15" s="71" t="s">
        <v>52</v>
      </c>
      <c r="V15" s="23" t="str">
        <f>VLOOKUP(D15,'[5]BD PROVEED'!B:E,4,)</f>
        <v>JUAREZ SUR # 800 PISO 9 ZONA CENTRO</v>
      </c>
      <c r="W15" s="23" t="s">
        <v>94</v>
      </c>
      <c r="X15" s="23">
        <v>800</v>
      </c>
      <c r="Y15" s="23" t="s">
        <v>149</v>
      </c>
      <c r="Z15" s="23" t="s">
        <v>132</v>
      </c>
      <c r="AA15" s="23" t="str">
        <f>VLOOKUP(D15,'[5]BD PROVEED'!B:G,6,)</f>
        <v>Monterrey NUEVO LEON</v>
      </c>
      <c r="AB15" s="23">
        <v>39</v>
      </c>
      <c r="AC15" s="72" t="s">
        <v>133</v>
      </c>
      <c r="AD15" s="23">
        <v>19</v>
      </c>
      <c r="AE15" s="23">
        <f>VLOOKUP(D15,'[5]BD PROVEED'!B:I,8,)</f>
        <v>64000</v>
      </c>
      <c r="AF15" s="73" t="s">
        <v>87</v>
      </c>
    </row>
    <row r="16" spans="1:32" x14ac:dyDescent="0.15">
      <c r="J16" s="68"/>
    </row>
    <row r="22" spans="1:27" ht="12.75" x14ac:dyDescent="0.2">
      <c r="X22" s="78">
        <v>19</v>
      </c>
      <c r="Y22" s="72" t="s">
        <v>133</v>
      </c>
      <c r="Z22" s="23">
        <v>19</v>
      </c>
      <c r="AA22" s="23" t="s">
        <v>222</v>
      </c>
    </row>
    <row r="23" spans="1:27" ht="15" x14ac:dyDescent="0.25">
      <c r="A23" s="16"/>
      <c r="B23" s="16"/>
      <c r="C23" s="16"/>
      <c r="D23" s="14"/>
      <c r="E23" s="79" t="s">
        <v>54</v>
      </c>
      <c r="F23" s="71" t="s">
        <v>52</v>
      </c>
      <c r="G23" s="11"/>
      <c r="H23" s="39"/>
      <c r="I23" s="16"/>
      <c r="J23" s="16"/>
      <c r="K23" s="80"/>
      <c r="L23" s="39"/>
      <c r="U23" s="78"/>
      <c r="V23" s="72"/>
      <c r="X23" s="78">
        <v>19</v>
      </c>
      <c r="Y23" s="72" t="s">
        <v>133</v>
      </c>
      <c r="Z23" s="23">
        <v>26</v>
      </c>
      <c r="AA23" s="23" t="s">
        <v>244</v>
      </c>
    </row>
    <row r="24" spans="1:27" ht="15" x14ac:dyDescent="0.25">
      <c r="A24" s="16"/>
      <c r="B24" s="16"/>
      <c r="C24" s="16"/>
      <c r="D24" s="14"/>
      <c r="E24" s="79" t="s">
        <v>55</v>
      </c>
      <c r="F24" s="71" t="s">
        <v>53</v>
      </c>
      <c r="G24" s="11"/>
      <c r="H24" s="39"/>
      <c r="I24" s="16"/>
      <c r="J24" s="16"/>
      <c r="K24" s="80"/>
      <c r="L24" s="39"/>
      <c r="X24" s="78">
        <v>19</v>
      </c>
      <c r="Y24" s="72" t="s">
        <v>133</v>
      </c>
      <c r="Z24" s="23">
        <v>39</v>
      </c>
      <c r="AA24" s="23" t="s">
        <v>132</v>
      </c>
    </row>
    <row r="25" spans="1:27" ht="15" x14ac:dyDescent="0.25">
      <c r="A25" s="16"/>
      <c r="B25" s="16"/>
      <c r="C25" s="16"/>
      <c r="D25" s="14"/>
      <c r="E25" s="79" t="s">
        <v>56</v>
      </c>
      <c r="F25" s="71" t="s">
        <v>62</v>
      </c>
      <c r="G25" s="11"/>
      <c r="H25" s="39"/>
      <c r="I25" s="16"/>
      <c r="J25" s="16"/>
      <c r="K25" s="80"/>
      <c r="L25" s="39"/>
      <c r="X25" s="78">
        <v>14</v>
      </c>
      <c r="Y25" s="72" t="s">
        <v>179</v>
      </c>
      <c r="Z25" s="23">
        <v>39</v>
      </c>
      <c r="AA25" s="23" t="s">
        <v>178</v>
      </c>
    </row>
    <row r="26" spans="1:27" ht="12.75" x14ac:dyDescent="0.2">
      <c r="A26" s="16"/>
      <c r="B26" s="16"/>
      <c r="C26" s="16"/>
      <c r="D26" s="14"/>
      <c r="E26" s="15" t="s">
        <v>68</v>
      </c>
      <c r="F26" s="71" t="s">
        <v>53</v>
      </c>
      <c r="G26" s="11"/>
      <c r="H26" s="39"/>
      <c r="I26" s="16"/>
      <c r="J26" s="16"/>
      <c r="K26" s="80"/>
      <c r="L26" s="39"/>
      <c r="X26" s="78">
        <v>9</v>
      </c>
      <c r="Y26" s="72" t="s">
        <v>201</v>
      </c>
      <c r="Z26" s="23">
        <v>15</v>
      </c>
      <c r="AA26" s="23" t="s">
        <v>245</v>
      </c>
    </row>
    <row r="27" spans="1:27" ht="12" x14ac:dyDescent="0.2">
      <c r="A27" s="16"/>
      <c r="B27" s="16"/>
      <c r="C27" s="16"/>
      <c r="D27" s="14"/>
      <c r="E27" s="15"/>
      <c r="F27" s="81"/>
      <c r="G27" s="11"/>
      <c r="H27" s="39"/>
      <c r="I27" s="16"/>
      <c r="J27" s="16"/>
      <c r="K27" s="80"/>
      <c r="L27" s="39"/>
      <c r="X27" s="82"/>
      <c r="Y27" s="47"/>
      <c r="Z27" s="48"/>
    </row>
    <row r="28" spans="1:27" ht="15" x14ac:dyDescent="0.25">
      <c r="A28" s="16"/>
      <c r="B28" s="16"/>
      <c r="C28" s="16"/>
      <c r="D28" s="83"/>
      <c r="E28" s="84" t="s">
        <v>288</v>
      </c>
      <c r="F28" s="81"/>
      <c r="G28" s="11"/>
      <c r="H28" s="39"/>
      <c r="I28" s="16"/>
      <c r="J28" s="16"/>
      <c r="K28" s="80"/>
      <c r="L28" s="39"/>
      <c r="X28" s="82"/>
      <c r="Y28" s="47"/>
    </row>
    <row r="29" spans="1:27" ht="12" x14ac:dyDescent="0.2">
      <c r="A29" s="16"/>
      <c r="B29" s="16"/>
      <c r="C29" s="16"/>
      <c r="D29" s="14"/>
      <c r="E29" s="15"/>
      <c r="F29" s="81"/>
      <c r="G29" s="11"/>
      <c r="H29" s="39"/>
      <c r="I29" s="16"/>
      <c r="J29" s="16"/>
      <c r="K29" s="80"/>
      <c r="L29" s="39"/>
      <c r="X29" s="82"/>
      <c r="Y29" s="47"/>
    </row>
    <row r="30" spans="1:27" ht="15" x14ac:dyDescent="0.2">
      <c r="A30" s="16"/>
      <c r="B30" s="16"/>
      <c r="C30" s="16"/>
      <c r="D30" s="14"/>
      <c r="E30" s="15"/>
      <c r="F30" s="9" t="s">
        <v>69</v>
      </c>
      <c r="G30" s="11"/>
      <c r="H30" s="39"/>
      <c r="I30" s="16"/>
      <c r="J30" s="16"/>
      <c r="K30" s="80"/>
      <c r="L30" s="39"/>
      <c r="X30" s="82"/>
      <c r="Y30" s="47"/>
    </row>
    <row r="31" spans="1:27" ht="15" x14ac:dyDescent="0.2">
      <c r="A31" s="16"/>
      <c r="B31" s="16"/>
      <c r="C31" s="16"/>
      <c r="D31" s="14"/>
      <c r="E31" s="15"/>
      <c r="F31" s="9" t="s">
        <v>70</v>
      </c>
      <c r="G31" s="11"/>
      <c r="H31" s="39"/>
      <c r="I31" s="16"/>
      <c r="J31" s="16"/>
      <c r="K31" s="80"/>
      <c r="L31" s="39"/>
      <c r="X31" s="82"/>
      <c r="Y31" s="47"/>
    </row>
    <row r="32" spans="1:27" ht="15" x14ac:dyDescent="0.2">
      <c r="A32" s="16"/>
      <c r="B32" s="16"/>
      <c r="C32" s="16"/>
      <c r="D32" s="14"/>
      <c r="E32" s="15"/>
      <c r="F32" s="9" t="s">
        <v>71</v>
      </c>
      <c r="G32" s="11"/>
      <c r="H32" s="39"/>
      <c r="I32" s="16"/>
      <c r="J32" s="16"/>
      <c r="K32" s="80"/>
      <c r="L32" s="39"/>
    </row>
    <row r="33" spans="1:12" ht="12" x14ac:dyDescent="0.2">
      <c r="A33" s="16"/>
      <c r="B33" s="16"/>
      <c r="C33" s="16"/>
      <c r="D33" s="14"/>
      <c r="E33" s="11"/>
      <c r="F33" s="11"/>
      <c r="G33" s="11"/>
      <c r="H33" s="39"/>
      <c r="I33" s="16"/>
      <c r="J33" s="16"/>
      <c r="K33" s="80"/>
      <c r="L33" s="39"/>
    </row>
    <row r="34" spans="1:12" ht="12" x14ac:dyDescent="0.2">
      <c r="A34" s="16"/>
      <c r="B34" s="16"/>
      <c r="C34" s="16"/>
      <c r="D34" s="14"/>
      <c r="E34" s="11"/>
      <c r="F34" s="11"/>
      <c r="G34" s="11"/>
      <c r="H34" s="39"/>
      <c r="I34" s="16"/>
      <c r="J34" s="16"/>
      <c r="K34" s="80"/>
      <c r="L34" s="39"/>
    </row>
    <row r="35" spans="1:12" ht="12" x14ac:dyDescent="0.2">
      <c r="A35" s="16"/>
      <c r="B35" s="16"/>
      <c r="C35" s="16"/>
      <c r="D35" s="14"/>
      <c r="E35" s="11"/>
      <c r="F35" s="11" t="s">
        <v>108</v>
      </c>
      <c r="G35" s="11"/>
      <c r="H35" s="39"/>
      <c r="I35" s="16"/>
      <c r="J35" s="16"/>
      <c r="K35" s="80"/>
      <c r="L35" s="39"/>
    </row>
    <row r="36" spans="1:12" ht="12" x14ac:dyDescent="0.2">
      <c r="A36" s="16"/>
      <c r="B36" s="16"/>
      <c r="C36" s="16"/>
      <c r="D36" s="14"/>
      <c r="E36" s="11"/>
      <c r="F36" s="11" t="s">
        <v>109</v>
      </c>
      <c r="G36" s="11"/>
      <c r="H36" s="39"/>
      <c r="I36" s="16"/>
      <c r="J36" s="16"/>
      <c r="K36" s="80"/>
      <c r="L36" s="39"/>
    </row>
    <row r="37" spans="1:12" ht="12" x14ac:dyDescent="0.2">
      <c r="A37" s="16"/>
      <c r="B37" s="16"/>
      <c r="C37" s="16"/>
      <c r="D37" s="16"/>
      <c r="E37" s="16"/>
      <c r="F37" s="73" t="s">
        <v>87</v>
      </c>
      <c r="G37" s="18"/>
      <c r="H37" s="39"/>
      <c r="I37" s="16"/>
      <c r="J37" s="16"/>
      <c r="K37" s="80"/>
      <c r="L37" s="39"/>
    </row>
    <row r="38" spans="1:12" ht="12" x14ac:dyDescent="0.2">
      <c r="A38" s="16"/>
      <c r="B38" s="16"/>
      <c r="C38" s="16"/>
      <c r="D38" s="16"/>
      <c r="E38" s="16"/>
      <c r="F38" s="16"/>
      <c r="G38" s="18"/>
      <c r="H38" s="39"/>
      <c r="I38" s="16"/>
      <c r="J38" s="16"/>
      <c r="K38" s="80"/>
      <c r="L38" s="39"/>
    </row>
    <row r="39" spans="1:12" ht="12" x14ac:dyDescent="0.2">
      <c r="A39" s="16"/>
      <c r="B39" s="16"/>
      <c r="C39" s="16"/>
      <c r="D39" s="16"/>
      <c r="E39" s="16"/>
      <c r="F39" s="16"/>
      <c r="G39" s="18"/>
      <c r="H39" s="39"/>
      <c r="I39" s="16"/>
      <c r="J39" s="16"/>
      <c r="K39" s="80"/>
      <c r="L39" s="39"/>
    </row>
  </sheetData>
  <pageMargins left="0.39" right="0.39" top="0.39" bottom="0.39" header="0" footer="0"/>
  <pageSetup paperSize="11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2768-0FC2-4A38-AF81-66AD22393971}">
  <dimension ref="A1:AT48"/>
  <sheetViews>
    <sheetView zoomScaleNormal="100" workbookViewId="0">
      <selection activeCell="F21" sqref="F21"/>
    </sheetView>
  </sheetViews>
  <sheetFormatPr baseColWidth="10" defaultColWidth="8" defaultRowHeight="11.25" x14ac:dyDescent="0.15"/>
  <cols>
    <col min="1" max="1" width="7.28515625" style="74" bestFit="1" customWidth="1"/>
    <col min="2" max="2" width="9.85546875" style="74" bestFit="1" customWidth="1"/>
    <col min="3" max="3" width="35.140625" style="74" customWidth="1"/>
    <col min="4" max="4" width="9.85546875" style="74" bestFit="1" customWidth="1"/>
    <col min="5" max="5" width="13.140625" style="74" customWidth="1"/>
    <col min="6" max="6" width="45.85546875" style="104" customWidth="1"/>
    <col min="7" max="7" width="10" style="74" customWidth="1"/>
    <col min="8" max="8" width="11.140625" style="11" customWidth="1"/>
    <col min="9" max="9" width="10" style="11" customWidth="1"/>
    <col min="10" max="10" width="8" style="11"/>
    <col min="11" max="11" width="11.7109375" style="11" bestFit="1" customWidth="1"/>
    <col min="12" max="12" width="11.85546875" style="11" bestFit="1" customWidth="1"/>
    <col min="13" max="13" width="11.5703125" style="11" bestFit="1" customWidth="1"/>
    <col min="14" max="19" width="8" style="11"/>
    <col min="20" max="20" width="10.28515625" style="11" customWidth="1"/>
    <col min="21" max="16384" width="8" style="11"/>
  </cols>
  <sheetData>
    <row r="1" spans="1:46" s="89" customFormat="1" ht="12" x14ac:dyDescent="0.2">
      <c r="A1" s="85" t="s">
        <v>60</v>
      </c>
      <c r="B1" s="85" t="s">
        <v>61</v>
      </c>
      <c r="C1" s="86" t="s">
        <v>72</v>
      </c>
      <c r="D1" s="86" t="s">
        <v>289</v>
      </c>
      <c r="E1" s="86" t="s">
        <v>290</v>
      </c>
      <c r="F1" s="87" t="s">
        <v>80</v>
      </c>
      <c r="G1" s="88" t="s">
        <v>291</v>
      </c>
      <c r="H1" s="89" t="s">
        <v>292</v>
      </c>
      <c r="I1" s="58" t="s">
        <v>47</v>
      </c>
      <c r="J1" s="8" t="s">
        <v>73</v>
      </c>
      <c r="K1" s="8" t="s">
        <v>81</v>
      </c>
      <c r="L1" s="8" t="s">
        <v>82</v>
      </c>
      <c r="M1" s="8" t="s">
        <v>83</v>
      </c>
      <c r="N1" s="8" t="s">
        <v>74</v>
      </c>
      <c r="O1" s="8" t="s">
        <v>75</v>
      </c>
      <c r="P1" s="8" t="s">
        <v>76</v>
      </c>
      <c r="Q1" s="8" t="s">
        <v>77</v>
      </c>
      <c r="R1" s="8" t="s">
        <v>46</v>
      </c>
      <c r="S1" s="59" t="s">
        <v>64</v>
      </c>
      <c r="T1" s="59" t="s">
        <v>113</v>
      </c>
      <c r="U1" s="59" t="s">
        <v>114</v>
      </c>
      <c r="V1" s="59" t="s">
        <v>115</v>
      </c>
      <c r="W1" s="59" t="s">
        <v>116</v>
      </c>
      <c r="X1" s="59" t="s">
        <v>117</v>
      </c>
      <c r="Y1" s="59" t="s">
        <v>118</v>
      </c>
      <c r="Z1" s="59" t="s">
        <v>119</v>
      </c>
      <c r="AA1" s="22" t="s">
        <v>120</v>
      </c>
      <c r="AB1" s="22" t="s">
        <v>121</v>
      </c>
      <c r="AC1" s="22" t="s">
        <v>122</v>
      </c>
      <c r="AD1" s="10" t="s">
        <v>84</v>
      </c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6" ht="15" x14ac:dyDescent="0.25">
      <c r="A2" s="76" t="s">
        <v>293</v>
      </c>
      <c r="B2" s="62">
        <v>44319</v>
      </c>
      <c r="C2" s="90" t="s">
        <v>97</v>
      </c>
      <c r="D2" s="77" t="s">
        <v>294</v>
      </c>
      <c r="E2" s="91">
        <v>210503133229</v>
      </c>
      <c r="F2" s="92" t="s">
        <v>295</v>
      </c>
      <c r="G2" s="66">
        <v>69600</v>
      </c>
      <c r="H2" s="93">
        <f>+G2/1.16</f>
        <v>60000.000000000007</v>
      </c>
      <c r="I2" s="69">
        <v>63600</v>
      </c>
      <c r="J2" s="23" t="s">
        <v>128</v>
      </c>
      <c r="K2" s="70">
        <v>44202</v>
      </c>
      <c r="L2" s="70">
        <v>44197</v>
      </c>
      <c r="M2" s="70">
        <v>44561</v>
      </c>
      <c r="N2" s="23" t="s">
        <v>98</v>
      </c>
      <c r="O2" s="23" t="s">
        <v>99</v>
      </c>
      <c r="P2" s="23" t="s">
        <v>100</v>
      </c>
      <c r="Q2" s="23" t="s">
        <v>78</v>
      </c>
      <c r="R2" s="23" t="s">
        <v>101</v>
      </c>
      <c r="S2" s="94" t="s">
        <v>53</v>
      </c>
      <c r="T2" s="23" t="s">
        <v>78</v>
      </c>
      <c r="U2" s="23" t="s">
        <v>78</v>
      </c>
      <c r="V2" s="23" t="s">
        <v>78</v>
      </c>
      <c r="W2" s="23" t="s">
        <v>78</v>
      </c>
      <c r="X2" s="23" t="s">
        <v>132</v>
      </c>
      <c r="Y2" s="23" t="s">
        <v>296</v>
      </c>
      <c r="Z2" s="23">
        <v>39</v>
      </c>
      <c r="AA2" s="72" t="s">
        <v>133</v>
      </c>
      <c r="AB2" s="23">
        <v>19</v>
      </c>
      <c r="AC2" s="23" t="s">
        <v>297</v>
      </c>
      <c r="AD2" s="73" t="s">
        <v>87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ht="15" x14ac:dyDescent="0.25">
      <c r="A3" s="76" t="s">
        <v>298</v>
      </c>
      <c r="B3" s="62">
        <v>44319</v>
      </c>
      <c r="C3" s="90" t="s">
        <v>92</v>
      </c>
      <c r="D3" s="95">
        <v>36</v>
      </c>
      <c r="E3" s="91">
        <v>210503133024</v>
      </c>
      <c r="F3" s="92" t="s">
        <v>299</v>
      </c>
      <c r="G3" s="66">
        <v>69600</v>
      </c>
      <c r="H3" s="93">
        <f t="shared" ref="H3:H12" si="0">+G3/1.16</f>
        <v>60000.000000000007</v>
      </c>
      <c r="I3" s="66">
        <v>63600</v>
      </c>
      <c r="J3" s="23" t="s">
        <v>128</v>
      </c>
      <c r="K3" s="70">
        <v>44202</v>
      </c>
      <c r="L3" s="70">
        <v>44197</v>
      </c>
      <c r="M3" s="70">
        <v>44469</v>
      </c>
      <c r="N3" s="23" t="s">
        <v>93</v>
      </c>
      <c r="O3" s="23" t="s">
        <v>94</v>
      </c>
      <c r="P3" s="23" t="s">
        <v>95</v>
      </c>
      <c r="Q3" s="23" t="s">
        <v>78</v>
      </c>
      <c r="R3" s="23" t="s">
        <v>96</v>
      </c>
      <c r="S3" s="94" t="s">
        <v>53</v>
      </c>
      <c r="T3" s="23" t="s">
        <v>78</v>
      </c>
      <c r="U3" s="23" t="s">
        <v>78</v>
      </c>
      <c r="V3" s="23" t="s">
        <v>78</v>
      </c>
      <c r="W3" s="23" t="s">
        <v>78</v>
      </c>
      <c r="X3" s="23" t="s">
        <v>132</v>
      </c>
      <c r="Y3" s="23" t="s">
        <v>296</v>
      </c>
      <c r="Z3" s="23">
        <v>39</v>
      </c>
      <c r="AA3" s="72" t="s">
        <v>133</v>
      </c>
      <c r="AB3" s="23">
        <v>19</v>
      </c>
      <c r="AC3" s="23" t="s">
        <v>297</v>
      </c>
      <c r="AD3" s="73" t="s">
        <v>87</v>
      </c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ht="15" x14ac:dyDescent="0.25">
      <c r="A4" s="76" t="s">
        <v>300</v>
      </c>
      <c r="B4" s="62">
        <v>44319</v>
      </c>
      <c r="C4" s="63" t="s">
        <v>301</v>
      </c>
      <c r="D4" s="95">
        <v>93320</v>
      </c>
      <c r="E4" s="96" t="s">
        <v>302</v>
      </c>
      <c r="F4" s="92" t="s">
        <v>303</v>
      </c>
      <c r="G4" s="66">
        <v>6599.99</v>
      </c>
      <c r="H4" s="93">
        <f t="shared" si="0"/>
        <v>5689.6465517241377</v>
      </c>
      <c r="I4" s="66">
        <v>6599.99</v>
      </c>
      <c r="J4" s="73" t="s">
        <v>78</v>
      </c>
      <c r="K4" s="73"/>
      <c r="L4" s="73"/>
      <c r="M4" s="73"/>
      <c r="N4" s="73" t="s">
        <v>78</v>
      </c>
      <c r="O4" s="73" t="s">
        <v>78</v>
      </c>
      <c r="P4" s="73" t="s">
        <v>78</v>
      </c>
      <c r="Q4" s="73" t="s">
        <v>301</v>
      </c>
      <c r="R4" s="97" t="s">
        <v>304</v>
      </c>
      <c r="S4" s="98" t="s">
        <v>52</v>
      </c>
      <c r="T4" s="99" t="s">
        <v>305</v>
      </c>
      <c r="U4" s="73" t="s">
        <v>306</v>
      </c>
      <c r="V4" s="73">
        <v>301</v>
      </c>
      <c r="W4" s="73" t="s">
        <v>307</v>
      </c>
      <c r="X4" s="97" t="s">
        <v>308</v>
      </c>
      <c r="Y4" s="97" t="s">
        <v>309</v>
      </c>
      <c r="Z4" s="73">
        <v>46</v>
      </c>
      <c r="AA4" s="100" t="s">
        <v>133</v>
      </c>
      <c r="AB4" s="73">
        <v>19</v>
      </c>
      <c r="AC4" s="97">
        <v>66422</v>
      </c>
      <c r="AD4" s="73" t="s">
        <v>87</v>
      </c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</row>
    <row r="5" spans="1:46" ht="15" x14ac:dyDescent="0.25">
      <c r="A5" s="61" t="s">
        <v>310</v>
      </c>
      <c r="B5" s="62">
        <v>44322</v>
      </c>
      <c r="C5" s="63" t="s">
        <v>85</v>
      </c>
      <c r="D5" s="95">
        <v>20755794</v>
      </c>
      <c r="E5" s="91">
        <v>78747770</v>
      </c>
      <c r="F5" s="92" t="s">
        <v>311</v>
      </c>
      <c r="G5" s="66">
        <v>474</v>
      </c>
      <c r="H5" s="93">
        <f t="shared" si="0"/>
        <v>408.62068965517244</v>
      </c>
      <c r="I5" s="66">
        <v>474</v>
      </c>
      <c r="J5" s="23" t="s">
        <v>78</v>
      </c>
      <c r="K5" s="23"/>
      <c r="L5" s="23"/>
      <c r="M5" s="23"/>
      <c r="N5" s="23" t="s">
        <v>78</v>
      </c>
      <c r="O5" s="23" t="s">
        <v>78</v>
      </c>
      <c r="P5" s="23" t="s">
        <v>78</v>
      </c>
      <c r="Q5" s="23" t="s">
        <v>85</v>
      </c>
      <c r="R5" s="23" t="s">
        <v>86</v>
      </c>
      <c r="S5" s="101" t="s">
        <v>52</v>
      </c>
      <c r="T5" s="101" t="s">
        <v>312</v>
      </c>
      <c r="U5" s="101" t="s">
        <v>227</v>
      </c>
      <c r="V5" s="101">
        <v>1717</v>
      </c>
      <c r="W5" s="101" t="s">
        <v>228</v>
      </c>
      <c r="X5" s="101" t="s">
        <v>296</v>
      </c>
      <c r="Y5" s="23" t="s">
        <v>296</v>
      </c>
      <c r="Z5" s="23">
        <v>39</v>
      </c>
      <c r="AA5" s="101" t="s">
        <v>133</v>
      </c>
      <c r="AB5" s="78">
        <v>19</v>
      </c>
      <c r="AC5" s="23">
        <v>64060</v>
      </c>
      <c r="AD5" s="23" t="s">
        <v>87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ht="15" x14ac:dyDescent="0.25">
      <c r="A6" s="76" t="s">
        <v>313</v>
      </c>
      <c r="B6" s="62">
        <v>44327</v>
      </c>
      <c r="C6" s="90" t="s">
        <v>45</v>
      </c>
      <c r="D6" s="95">
        <v>72</v>
      </c>
      <c r="E6" s="91">
        <v>210511105432</v>
      </c>
      <c r="F6" s="92" t="s">
        <v>314</v>
      </c>
      <c r="G6" s="66">
        <v>92336</v>
      </c>
      <c r="H6" s="93">
        <f t="shared" si="0"/>
        <v>79600</v>
      </c>
      <c r="I6" s="66">
        <v>84376</v>
      </c>
      <c r="J6" s="23" t="s">
        <v>79</v>
      </c>
      <c r="K6" s="70">
        <v>44207</v>
      </c>
      <c r="L6" s="70">
        <v>44197</v>
      </c>
      <c r="M6" s="70">
        <v>44561</v>
      </c>
      <c r="N6" s="23" t="s">
        <v>40</v>
      </c>
      <c r="O6" s="23" t="s">
        <v>41</v>
      </c>
      <c r="P6" s="23" t="s">
        <v>42</v>
      </c>
      <c r="Q6" s="23" t="s">
        <v>78</v>
      </c>
      <c r="R6" s="23" t="s">
        <v>58</v>
      </c>
      <c r="S6" s="94" t="s">
        <v>62</v>
      </c>
      <c r="T6" s="23" t="s">
        <v>78</v>
      </c>
      <c r="U6" s="23" t="s">
        <v>78</v>
      </c>
      <c r="V6" s="23" t="s">
        <v>78</v>
      </c>
      <c r="W6" s="23" t="s">
        <v>78</v>
      </c>
      <c r="X6" s="23" t="s">
        <v>132</v>
      </c>
      <c r="Y6" s="23" t="s">
        <v>296</v>
      </c>
      <c r="Z6" s="23">
        <v>39</v>
      </c>
      <c r="AA6" s="72" t="s">
        <v>133</v>
      </c>
      <c r="AB6" s="23">
        <v>19</v>
      </c>
      <c r="AC6" s="23">
        <v>64989</v>
      </c>
      <c r="AD6" s="73" t="s">
        <v>87</v>
      </c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15" x14ac:dyDescent="0.25">
      <c r="A7" s="76" t="s">
        <v>315</v>
      </c>
      <c r="B7" s="62">
        <v>44327</v>
      </c>
      <c r="C7" s="90" t="s">
        <v>158</v>
      </c>
      <c r="D7" s="95">
        <v>97152</v>
      </c>
      <c r="E7" s="91">
        <v>210511111015</v>
      </c>
      <c r="F7" s="92" t="s">
        <v>316</v>
      </c>
      <c r="G7" s="66">
        <v>3132</v>
      </c>
      <c r="H7" s="93">
        <f t="shared" si="0"/>
        <v>2700</v>
      </c>
      <c r="I7" s="66">
        <v>3132</v>
      </c>
      <c r="J7" s="23" t="s">
        <v>161</v>
      </c>
      <c r="K7" s="70">
        <v>44202</v>
      </c>
      <c r="L7" s="70">
        <v>44197</v>
      </c>
      <c r="M7" s="70">
        <v>44561</v>
      </c>
      <c r="N7" s="23" t="s">
        <v>78</v>
      </c>
      <c r="O7" s="23" t="s">
        <v>78</v>
      </c>
      <c r="P7" s="23" t="s">
        <v>78</v>
      </c>
      <c r="Q7" s="23" t="s">
        <v>158</v>
      </c>
      <c r="R7" s="23" t="s">
        <v>162</v>
      </c>
      <c r="S7" s="94" t="s">
        <v>52</v>
      </c>
      <c r="T7" s="23" t="s">
        <v>317</v>
      </c>
      <c r="U7" s="23" t="s">
        <v>163</v>
      </c>
      <c r="V7" s="23">
        <v>1417</v>
      </c>
      <c r="W7" s="23" t="s">
        <v>164</v>
      </c>
      <c r="X7" s="23" t="s">
        <v>132</v>
      </c>
      <c r="Y7" s="23" t="s">
        <v>318</v>
      </c>
      <c r="Z7" s="23">
        <v>39</v>
      </c>
      <c r="AA7" s="72" t="s">
        <v>133</v>
      </c>
      <c r="AB7" s="23">
        <v>19</v>
      </c>
      <c r="AC7" s="23">
        <v>64580</v>
      </c>
      <c r="AD7" s="73" t="s">
        <v>87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ht="15" x14ac:dyDescent="0.25">
      <c r="A8" s="76" t="s">
        <v>319</v>
      </c>
      <c r="B8" s="62">
        <v>44327</v>
      </c>
      <c r="C8" s="90" t="s">
        <v>104</v>
      </c>
      <c r="D8" s="95">
        <v>20028</v>
      </c>
      <c r="E8" s="91">
        <v>210511105934</v>
      </c>
      <c r="F8" s="92" t="s">
        <v>320</v>
      </c>
      <c r="G8" s="66">
        <v>11420.2</v>
      </c>
      <c r="H8" s="93">
        <f t="shared" si="0"/>
        <v>9845.0000000000018</v>
      </c>
      <c r="I8" s="66">
        <v>11420.2</v>
      </c>
      <c r="J8" s="23" t="s">
        <v>105</v>
      </c>
      <c r="K8" s="70">
        <v>44202</v>
      </c>
      <c r="L8" s="70">
        <v>44197</v>
      </c>
      <c r="M8" s="70">
        <v>44561</v>
      </c>
      <c r="N8" s="23" t="s">
        <v>78</v>
      </c>
      <c r="O8" s="23" t="s">
        <v>78</v>
      </c>
      <c r="P8" s="23" t="s">
        <v>78</v>
      </c>
      <c r="Q8" s="23" t="s">
        <v>104</v>
      </c>
      <c r="R8" s="23" t="s">
        <v>106</v>
      </c>
      <c r="S8" s="94" t="s">
        <v>52</v>
      </c>
      <c r="T8" s="23" t="s">
        <v>321</v>
      </c>
      <c r="U8" s="23" t="s">
        <v>169</v>
      </c>
      <c r="V8" s="23">
        <v>420</v>
      </c>
      <c r="W8" s="23" t="s">
        <v>149</v>
      </c>
      <c r="X8" s="23" t="s">
        <v>132</v>
      </c>
      <c r="Y8" s="23" t="s">
        <v>296</v>
      </c>
      <c r="Z8" s="23">
        <v>39</v>
      </c>
      <c r="AA8" s="72" t="s">
        <v>133</v>
      </c>
      <c r="AB8" s="23">
        <v>19</v>
      </c>
      <c r="AC8" s="23">
        <v>64000</v>
      </c>
      <c r="AD8" s="73" t="s">
        <v>87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15" x14ac:dyDescent="0.25">
      <c r="A9" s="61" t="s">
        <v>322</v>
      </c>
      <c r="B9" s="62">
        <v>44327</v>
      </c>
      <c r="C9" s="63" t="s">
        <v>125</v>
      </c>
      <c r="D9" s="64">
        <v>20096</v>
      </c>
      <c r="E9" s="91">
        <v>210511111511</v>
      </c>
      <c r="F9" s="92" t="s">
        <v>323</v>
      </c>
      <c r="G9" s="66">
        <v>22202.400000000001</v>
      </c>
      <c r="H9" s="93">
        <f t="shared" si="0"/>
        <v>19140.000000000004</v>
      </c>
      <c r="I9" s="66">
        <v>22202.400000000001</v>
      </c>
      <c r="J9" s="32" t="s">
        <v>128</v>
      </c>
      <c r="K9" s="102">
        <v>43845</v>
      </c>
      <c r="L9" s="103">
        <v>44211</v>
      </c>
      <c r="M9" s="103">
        <v>44301</v>
      </c>
      <c r="N9" s="23" t="s">
        <v>78</v>
      </c>
      <c r="O9" s="23" t="s">
        <v>78</v>
      </c>
      <c r="P9" s="23" t="s">
        <v>78</v>
      </c>
      <c r="Q9" s="23" t="s">
        <v>125</v>
      </c>
      <c r="R9" s="23" t="s">
        <v>129</v>
      </c>
      <c r="S9" s="101" t="s">
        <v>53</v>
      </c>
      <c r="T9" s="101" t="s">
        <v>324</v>
      </c>
      <c r="U9" s="101" t="s">
        <v>130</v>
      </c>
      <c r="V9" s="101">
        <v>335</v>
      </c>
      <c r="W9" s="101" t="s">
        <v>131</v>
      </c>
      <c r="X9" s="101" t="s">
        <v>296</v>
      </c>
      <c r="Y9" s="23" t="s">
        <v>296</v>
      </c>
      <c r="Z9" s="23">
        <v>39</v>
      </c>
      <c r="AA9" s="101" t="s">
        <v>133</v>
      </c>
      <c r="AB9" s="78">
        <v>19</v>
      </c>
      <c r="AC9" s="101">
        <v>66278</v>
      </c>
      <c r="AD9" s="23" t="s">
        <v>87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15" x14ac:dyDescent="0.25">
      <c r="A10" s="76" t="s">
        <v>325</v>
      </c>
      <c r="B10" s="62">
        <v>44337</v>
      </c>
      <c r="C10" s="90" t="s">
        <v>102</v>
      </c>
      <c r="D10" s="95">
        <v>39027891</v>
      </c>
      <c r="E10" s="91">
        <v>210521120857</v>
      </c>
      <c r="F10" s="92" t="s">
        <v>326</v>
      </c>
      <c r="G10" s="66">
        <v>10000</v>
      </c>
      <c r="H10" s="93">
        <f t="shared" si="0"/>
        <v>8620.6896551724149</v>
      </c>
      <c r="I10" s="66">
        <v>10000</v>
      </c>
      <c r="J10" s="23" t="s">
        <v>78</v>
      </c>
      <c r="K10" s="70"/>
      <c r="L10" s="70"/>
      <c r="M10" s="70"/>
      <c r="N10" s="23" t="s">
        <v>78</v>
      </c>
      <c r="O10" s="23" t="s">
        <v>78</v>
      </c>
      <c r="P10" s="23" t="s">
        <v>78</v>
      </c>
      <c r="Q10" s="23" t="s">
        <v>102</v>
      </c>
      <c r="R10" s="23" t="s">
        <v>103</v>
      </c>
      <c r="S10" s="94" t="s">
        <v>52</v>
      </c>
      <c r="T10" s="23" t="s">
        <v>327</v>
      </c>
      <c r="U10" s="23" t="s">
        <v>206</v>
      </c>
      <c r="V10" s="23">
        <v>1235</v>
      </c>
      <c r="W10" s="23" t="s">
        <v>207</v>
      </c>
      <c r="X10" s="23" t="s">
        <v>132</v>
      </c>
      <c r="Y10" s="23" t="s">
        <v>296</v>
      </c>
      <c r="Z10" s="23">
        <v>39</v>
      </c>
      <c r="AA10" s="72" t="s">
        <v>133</v>
      </c>
      <c r="AB10" s="23">
        <v>19</v>
      </c>
      <c r="AC10" s="23">
        <v>64480</v>
      </c>
      <c r="AD10" s="73" t="s">
        <v>87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15" x14ac:dyDescent="0.25">
      <c r="A11" s="76" t="s">
        <v>328</v>
      </c>
      <c r="B11" s="62">
        <v>44341</v>
      </c>
      <c r="C11" s="90" t="s">
        <v>50</v>
      </c>
      <c r="D11" s="95">
        <v>7145765</v>
      </c>
      <c r="E11" s="91">
        <v>67</v>
      </c>
      <c r="F11" s="92" t="s">
        <v>329</v>
      </c>
      <c r="G11" s="66">
        <v>3359</v>
      </c>
      <c r="H11" s="93">
        <f t="shared" si="0"/>
        <v>2895.6896551724139</v>
      </c>
      <c r="I11" s="66">
        <v>3359</v>
      </c>
      <c r="J11" s="23" t="s">
        <v>78</v>
      </c>
      <c r="K11" s="70"/>
      <c r="L11" s="70"/>
      <c r="M11" s="70"/>
      <c r="N11" s="23" t="s">
        <v>78</v>
      </c>
      <c r="O11" s="23" t="s">
        <v>78</v>
      </c>
      <c r="P11" s="23" t="s">
        <v>78</v>
      </c>
      <c r="Q11" s="23" t="s">
        <v>50</v>
      </c>
      <c r="R11" s="23" t="s">
        <v>51</v>
      </c>
      <c r="S11" s="94" t="s">
        <v>52</v>
      </c>
      <c r="T11" s="23" t="s">
        <v>330</v>
      </c>
      <c r="U11" s="23" t="s">
        <v>219</v>
      </c>
      <c r="V11" s="23">
        <v>3</v>
      </c>
      <c r="W11" s="23" t="s">
        <v>221</v>
      </c>
      <c r="X11" s="23" t="s">
        <v>222</v>
      </c>
      <c r="Y11" s="23" t="s">
        <v>331</v>
      </c>
      <c r="Z11" s="23">
        <v>19</v>
      </c>
      <c r="AA11" s="72" t="s">
        <v>133</v>
      </c>
      <c r="AB11" s="23">
        <v>19</v>
      </c>
      <c r="AC11" s="23">
        <v>66215</v>
      </c>
      <c r="AD11" s="73" t="s">
        <v>87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15" x14ac:dyDescent="0.25">
      <c r="A12" s="76" t="s">
        <v>332</v>
      </c>
      <c r="B12" s="62">
        <v>44342</v>
      </c>
      <c r="C12" s="90" t="s">
        <v>88</v>
      </c>
      <c r="D12" s="95">
        <v>223305</v>
      </c>
      <c r="E12" s="91">
        <v>210526163151</v>
      </c>
      <c r="F12" s="92" t="s">
        <v>333</v>
      </c>
      <c r="G12" s="66">
        <v>2687.14</v>
      </c>
      <c r="H12" s="93">
        <f t="shared" si="0"/>
        <v>2316.5</v>
      </c>
      <c r="I12" s="66">
        <v>2687.14</v>
      </c>
      <c r="J12" s="23" t="s">
        <v>78</v>
      </c>
      <c r="K12" s="70"/>
      <c r="L12" s="70"/>
      <c r="M12" s="70"/>
      <c r="N12" s="23" t="s">
        <v>89</v>
      </c>
      <c r="O12" s="23" t="s">
        <v>42</v>
      </c>
      <c r="P12" s="23" t="s">
        <v>90</v>
      </c>
      <c r="Q12" s="23" t="s">
        <v>78</v>
      </c>
      <c r="R12" s="23" t="s">
        <v>91</v>
      </c>
      <c r="S12" s="94" t="s">
        <v>52</v>
      </c>
      <c r="T12" s="23" t="s">
        <v>78</v>
      </c>
      <c r="U12" s="23" t="s">
        <v>78</v>
      </c>
      <c r="V12" s="23" t="s">
        <v>78</v>
      </c>
      <c r="W12" s="23" t="s">
        <v>78</v>
      </c>
      <c r="X12" s="23" t="s">
        <v>132</v>
      </c>
      <c r="Y12" s="23" t="s">
        <v>296</v>
      </c>
      <c r="Z12" s="23">
        <v>39</v>
      </c>
      <c r="AA12" s="72" t="s">
        <v>133</v>
      </c>
      <c r="AB12" s="23">
        <v>19</v>
      </c>
      <c r="AC12" s="23">
        <v>64000</v>
      </c>
      <c r="AD12" s="73" t="s">
        <v>87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x14ac:dyDescent="0.15">
      <c r="G13" s="105"/>
    </row>
    <row r="18" spans="4:9" x14ac:dyDescent="0.15">
      <c r="D18" s="104"/>
      <c r="F18" s="11"/>
      <c r="G18" s="11"/>
      <c r="I18" s="106"/>
    </row>
    <row r="19" spans="4:9" x14ac:dyDescent="0.15">
      <c r="D19" s="104"/>
      <c r="F19" s="11"/>
      <c r="G19" s="11"/>
    </row>
    <row r="32" spans="4:9" x14ac:dyDescent="0.15">
      <c r="F32" s="74"/>
    </row>
    <row r="33" spans="4:6" ht="15" x14ac:dyDescent="0.25">
      <c r="D33" s="79" t="s">
        <v>54</v>
      </c>
      <c r="E33" s="71" t="s">
        <v>52</v>
      </c>
      <c r="F33" s="11"/>
    </row>
    <row r="34" spans="4:6" ht="15" x14ac:dyDescent="0.25">
      <c r="D34" s="79" t="s">
        <v>55</v>
      </c>
      <c r="E34" s="71" t="s">
        <v>53</v>
      </c>
      <c r="F34" s="11"/>
    </row>
    <row r="35" spans="4:6" ht="15" x14ac:dyDescent="0.25">
      <c r="D35" s="79" t="s">
        <v>56</v>
      </c>
      <c r="E35" s="71" t="s">
        <v>62</v>
      </c>
      <c r="F35" s="11"/>
    </row>
    <row r="36" spans="4:6" ht="12" x14ac:dyDescent="0.15">
      <c r="D36" s="15" t="s">
        <v>68</v>
      </c>
      <c r="E36" s="71" t="s">
        <v>53</v>
      </c>
      <c r="F36" s="11"/>
    </row>
    <row r="37" spans="4:6" ht="12" x14ac:dyDescent="0.2">
      <c r="D37" s="15"/>
      <c r="E37" s="81"/>
      <c r="F37" s="11"/>
    </row>
    <row r="38" spans="4:6" ht="15" x14ac:dyDescent="0.25">
      <c r="D38" s="52" t="s">
        <v>334</v>
      </c>
      <c r="E38" s="81"/>
      <c r="F38" s="11"/>
    </row>
    <row r="39" spans="4:6" ht="12" x14ac:dyDescent="0.2">
      <c r="D39" s="15"/>
      <c r="E39" s="81"/>
      <c r="F39" s="11"/>
    </row>
    <row r="40" spans="4:6" ht="15" x14ac:dyDescent="0.2">
      <c r="D40" s="15"/>
      <c r="E40" s="9" t="s">
        <v>69</v>
      </c>
      <c r="F40" s="11"/>
    </row>
    <row r="41" spans="4:6" ht="15" x14ac:dyDescent="0.2">
      <c r="D41" s="15"/>
      <c r="E41" s="9" t="s">
        <v>70</v>
      </c>
      <c r="F41" s="11"/>
    </row>
    <row r="42" spans="4:6" ht="15" x14ac:dyDescent="0.2">
      <c r="D42" s="15"/>
      <c r="E42" s="9" t="s">
        <v>71</v>
      </c>
      <c r="F42" s="11"/>
    </row>
    <row r="43" spans="4:6" x14ac:dyDescent="0.15">
      <c r="D43" s="11"/>
      <c r="E43" s="11"/>
      <c r="F43" s="11"/>
    </row>
    <row r="44" spans="4:6" x14ac:dyDescent="0.15">
      <c r="D44" s="11"/>
      <c r="E44" s="11"/>
      <c r="F44" s="11"/>
    </row>
    <row r="45" spans="4:6" x14ac:dyDescent="0.15">
      <c r="D45" s="11"/>
      <c r="E45" s="11" t="s">
        <v>108</v>
      </c>
      <c r="F45" s="11"/>
    </row>
    <row r="46" spans="4:6" x14ac:dyDescent="0.15">
      <c r="D46" s="11"/>
      <c r="E46" s="11" t="s">
        <v>109</v>
      </c>
      <c r="F46" s="11"/>
    </row>
    <row r="47" spans="4:6" ht="12" x14ac:dyDescent="0.2">
      <c r="D47" s="16"/>
      <c r="E47" s="73" t="s">
        <v>87</v>
      </c>
      <c r="F47" s="18"/>
    </row>
    <row r="48" spans="4:6" ht="12" x14ac:dyDescent="0.2">
      <c r="D48" s="16"/>
      <c r="E48" s="16"/>
      <c r="F48" s="18"/>
    </row>
  </sheetData>
  <hyperlinks>
    <hyperlink ref="D38" r:id="rId1" xr:uid="{9A3DBC58-789B-4858-802B-EBFBAD39E867}"/>
  </hyperlinks>
  <pageMargins left="0.39" right="0.39" top="0.39" bottom="0.39" header="0" footer="0"/>
  <pageSetup paperSize="11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AD5A-3D23-4B74-84D0-0952C9A41CCF}">
  <sheetPr>
    <tabColor rgb="FF92D050"/>
  </sheetPr>
  <dimension ref="A1:AI19"/>
  <sheetViews>
    <sheetView topLeftCell="C1" workbookViewId="0">
      <selection activeCell="L2" sqref="L2:L18"/>
    </sheetView>
  </sheetViews>
  <sheetFormatPr baseColWidth="10" defaultColWidth="8" defaultRowHeight="16.5" x14ac:dyDescent="0.15"/>
  <cols>
    <col min="1" max="1" width="14.5703125" style="111" hidden="1" customWidth="1"/>
    <col min="2" max="2" width="5.85546875" style="113" hidden="1" customWidth="1"/>
    <col min="3" max="3" width="11.5703125" style="113" customWidth="1"/>
    <col min="4" max="4" width="6.85546875" style="111" bestFit="1" customWidth="1"/>
    <col min="5" max="5" width="9.28515625" style="111" bestFit="1" customWidth="1"/>
    <col min="6" max="6" width="31.28515625" style="111" customWidth="1"/>
    <col min="7" max="7" width="8.42578125" style="111" bestFit="1" customWidth="1"/>
    <col min="8" max="8" width="11.28515625" style="111" bestFit="1" customWidth="1"/>
    <col min="9" max="9" width="27.140625" style="11" customWidth="1"/>
    <col min="10" max="10" width="10.140625" style="139" bestFit="1" customWidth="1"/>
    <col min="11" max="11" width="9.28515625" style="11" bestFit="1" customWidth="1"/>
    <col min="12" max="12" width="10" style="11" bestFit="1" customWidth="1"/>
    <col min="13" max="13" width="14.5703125" style="11" bestFit="1" customWidth="1"/>
    <col min="14" max="14" width="11.28515625" style="11" bestFit="1" customWidth="1"/>
    <col min="15" max="15" width="11.85546875" style="11" bestFit="1" customWidth="1"/>
    <col min="16" max="16" width="11.5703125" style="11" bestFit="1" customWidth="1"/>
    <col min="17" max="16384" width="8" style="11"/>
  </cols>
  <sheetData>
    <row r="1" spans="1:35" x14ac:dyDescent="0.2">
      <c r="A1" s="111" t="s">
        <v>335</v>
      </c>
      <c r="B1" s="112" t="s">
        <v>336</v>
      </c>
      <c r="C1" s="113" t="s">
        <v>59</v>
      </c>
      <c r="D1" s="114" t="s">
        <v>60</v>
      </c>
      <c r="E1" s="114" t="s">
        <v>61</v>
      </c>
      <c r="F1" s="115" t="s">
        <v>72</v>
      </c>
      <c r="G1" s="115" t="s">
        <v>289</v>
      </c>
      <c r="H1" s="115" t="s">
        <v>112</v>
      </c>
      <c r="I1" s="112" t="s">
        <v>336</v>
      </c>
      <c r="J1" s="116" t="s">
        <v>337</v>
      </c>
      <c r="K1" s="117" t="s">
        <v>49</v>
      </c>
      <c r="L1" s="117" t="s">
        <v>47</v>
      </c>
      <c r="M1" s="118" t="s">
        <v>73</v>
      </c>
      <c r="N1" s="118" t="s">
        <v>81</v>
      </c>
      <c r="O1" s="118" t="s">
        <v>82</v>
      </c>
      <c r="P1" s="118" t="s">
        <v>83</v>
      </c>
      <c r="Q1" s="118" t="s">
        <v>74</v>
      </c>
      <c r="R1" s="118" t="s">
        <v>75</v>
      </c>
      <c r="S1" s="118" t="s">
        <v>76</v>
      </c>
      <c r="T1" s="118" t="s">
        <v>77</v>
      </c>
      <c r="U1" s="118" t="s">
        <v>46</v>
      </c>
      <c r="V1" s="59" t="s">
        <v>64</v>
      </c>
      <c r="W1" s="59" t="s">
        <v>113</v>
      </c>
      <c r="X1" s="59" t="s">
        <v>114</v>
      </c>
      <c r="Y1" s="59" t="s">
        <v>115</v>
      </c>
      <c r="Z1" s="59" t="s">
        <v>116</v>
      </c>
      <c r="AA1" s="59" t="s">
        <v>117</v>
      </c>
      <c r="AB1" s="59" t="s">
        <v>118</v>
      </c>
      <c r="AC1" s="59" t="s">
        <v>119</v>
      </c>
      <c r="AD1" s="119" t="s">
        <v>120</v>
      </c>
      <c r="AE1" s="119" t="s">
        <v>121</v>
      </c>
      <c r="AF1" s="119" t="s">
        <v>122</v>
      </c>
      <c r="AG1" s="120" t="s">
        <v>84</v>
      </c>
    </row>
    <row r="2" spans="1:35" x14ac:dyDescent="0.2">
      <c r="A2" s="114" t="s">
        <v>338</v>
      </c>
      <c r="B2" s="121" t="s">
        <v>339</v>
      </c>
      <c r="C2" s="112" t="s">
        <v>134</v>
      </c>
      <c r="D2" s="122" t="s">
        <v>340</v>
      </c>
      <c r="E2" s="123">
        <v>44348</v>
      </c>
      <c r="F2" s="122" t="s">
        <v>92</v>
      </c>
      <c r="G2" s="122">
        <v>38</v>
      </c>
      <c r="H2" s="124">
        <v>210601102304</v>
      </c>
      <c r="I2" s="120" t="s">
        <v>341</v>
      </c>
      <c r="J2" s="125">
        <v>69600</v>
      </c>
      <c r="K2" s="125">
        <f>+J2/1.16</f>
        <v>60000.000000000007</v>
      </c>
      <c r="L2" s="125">
        <v>63600</v>
      </c>
      <c r="M2" s="126" t="s">
        <v>342</v>
      </c>
      <c r="N2" s="127">
        <v>44202</v>
      </c>
      <c r="O2" s="127">
        <v>44197</v>
      </c>
      <c r="P2" s="127">
        <v>44469</v>
      </c>
      <c r="Q2" s="126" t="s">
        <v>93</v>
      </c>
      <c r="R2" s="126" t="s">
        <v>94</v>
      </c>
      <c r="S2" s="126" t="s">
        <v>95</v>
      </c>
      <c r="T2" s="126" t="s">
        <v>78</v>
      </c>
      <c r="U2" s="126" t="s">
        <v>96</v>
      </c>
      <c r="V2" s="128" t="s">
        <v>53</v>
      </c>
      <c r="W2" s="126" t="s">
        <v>78</v>
      </c>
      <c r="X2" s="126" t="s">
        <v>78</v>
      </c>
      <c r="Y2" s="129" t="s">
        <v>78</v>
      </c>
      <c r="Z2" s="126" t="s">
        <v>78</v>
      </c>
      <c r="AA2" s="126" t="s">
        <v>132</v>
      </c>
      <c r="AB2" s="126" t="s">
        <v>296</v>
      </c>
      <c r="AC2" s="126">
        <v>39</v>
      </c>
      <c r="AD2" s="130" t="s">
        <v>133</v>
      </c>
      <c r="AE2" s="126">
        <v>19</v>
      </c>
      <c r="AF2" s="126" t="s">
        <v>297</v>
      </c>
      <c r="AG2" s="126" t="s">
        <v>87</v>
      </c>
      <c r="AH2" s="131"/>
      <c r="AI2" s="131"/>
    </row>
    <row r="3" spans="1:35" x14ac:dyDescent="0.2">
      <c r="A3" s="114" t="s">
        <v>343</v>
      </c>
      <c r="B3" s="121" t="s">
        <v>344</v>
      </c>
      <c r="C3" s="112" t="s">
        <v>138</v>
      </c>
      <c r="D3" s="122" t="s">
        <v>345</v>
      </c>
      <c r="E3" s="123">
        <v>44348</v>
      </c>
      <c r="F3" s="122" t="s">
        <v>97</v>
      </c>
      <c r="G3" s="123" t="s">
        <v>346</v>
      </c>
      <c r="H3" s="124">
        <v>210601095110</v>
      </c>
      <c r="I3" s="120" t="s">
        <v>347</v>
      </c>
      <c r="J3" s="125">
        <v>69600</v>
      </c>
      <c r="K3" s="125">
        <f t="shared" ref="K3:K18" si="0">+J3/1.16</f>
        <v>60000.000000000007</v>
      </c>
      <c r="L3" s="125">
        <v>63600</v>
      </c>
      <c r="M3" s="126" t="s">
        <v>348</v>
      </c>
      <c r="N3" s="127">
        <v>44202</v>
      </c>
      <c r="O3" s="127">
        <v>44197</v>
      </c>
      <c r="P3" s="127">
        <v>44561</v>
      </c>
      <c r="Q3" s="126" t="s">
        <v>98</v>
      </c>
      <c r="R3" s="126" t="s">
        <v>99</v>
      </c>
      <c r="S3" s="126" t="s">
        <v>100</v>
      </c>
      <c r="T3" s="126" t="s">
        <v>78</v>
      </c>
      <c r="U3" s="126" t="s">
        <v>101</v>
      </c>
      <c r="V3" s="128" t="s">
        <v>53</v>
      </c>
      <c r="W3" s="126" t="s">
        <v>78</v>
      </c>
      <c r="X3" s="126" t="s">
        <v>78</v>
      </c>
      <c r="Y3" s="129" t="s">
        <v>78</v>
      </c>
      <c r="Z3" s="126" t="s">
        <v>78</v>
      </c>
      <c r="AA3" s="126" t="s">
        <v>132</v>
      </c>
      <c r="AB3" s="126" t="s">
        <v>296</v>
      </c>
      <c r="AC3" s="126">
        <v>39</v>
      </c>
      <c r="AD3" s="130" t="s">
        <v>133</v>
      </c>
      <c r="AE3" s="126">
        <v>19</v>
      </c>
      <c r="AF3" s="126" t="s">
        <v>297</v>
      </c>
      <c r="AG3" s="126" t="s">
        <v>87</v>
      </c>
      <c r="AH3" s="131"/>
      <c r="AI3" s="131"/>
    </row>
    <row r="4" spans="1:35" x14ac:dyDescent="0.2">
      <c r="A4" s="114" t="s">
        <v>349</v>
      </c>
      <c r="B4" s="121" t="s">
        <v>350</v>
      </c>
      <c r="C4" s="112" t="s">
        <v>223</v>
      </c>
      <c r="D4" s="122" t="s">
        <v>351</v>
      </c>
      <c r="E4" s="123">
        <v>44348</v>
      </c>
      <c r="F4" s="122" t="s">
        <v>85</v>
      </c>
      <c r="G4" s="122">
        <v>20865741</v>
      </c>
      <c r="H4" s="124">
        <v>80614215</v>
      </c>
      <c r="I4" s="120" t="s">
        <v>352</v>
      </c>
      <c r="J4" s="125">
        <v>510</v>
      </c>
      <c r="K4" s="125">
        <f t="shared" si="0"/>
        <v>439.65517241379314</v>
      </c>
      <c r="L4" s="125">
        <v>510</v>
      </c>
      <c r="M4" s="126" t="s">
        <v>78</v>
      </c>
      <c r="N4" s="126"/>
      <c r="O4" s="126"/>
      <c r="P4" s="126"/>
      <c r="Q4" s="126" t="s">
        <v>78</v>
      </c>
      <c r="R4" s="126" t="s">
        <v>78</v>
      </c>
      <c r="S4" s="126" t="s">
        <v>78</v>
      </c>
      <c r="T4" s="126" t="s">
        <v>85</v>
      </c>
      <c r="U4" s="126" t="s">
        <v>86</v>
      </c>
      <c r="V4" s="132" t="s">
        <v>52</v>
      </c>
      <c r="W4" s="132" t="s">
        <v>312</v>
      </c>
      <c r="X4" s="132" t="s">
        <v>227</v>
      </c>
      <c r="Y4" s="133">
        <v>1717</v>
      </c>
      <c r="Z4" s="132" t="s">
        <v>228</v>
      </c>
      <c r="AA4" s="132" t="s">
        <v>296</v>
      </c>
      <c r="AB4" s="126" t="s">
        <v>296</v>
      </c>
      <c r="AC4" s="126">
        <v>39</v>
      </c>
      <c r="AD4" s="132" t="s">
        <v>133</v>
      </c>
      <c r="AE4" s="134">
        <v>19</v>
      </c>
      <c r="AF4" s="126">
        <v>64060</v>
      </c>
      <c r="AG4" s="126" t="s">
        <v>87</v>
      </c>
      <c r="AH4" s="131"/>
      <c r="AI4" s="131"/>
    </row>
    <row r="5" spans="1:35" x14ac:dyDescent="0.2">
      <c r="A5" s="114" t="s">
        <v>353</v>
      </c>
      <c r="B5" s="121" t="s">
        <v>354</v>
      </c>
      <c r="C5" s="112" t="s">
        <v>237</v>
      </c>
      <c r="D5" s="122" t="s">
        <v>355</v>
      </c>
      <c r="E5" s="123">
        <v>44348</v>
      </c>
      <c r="F5" s="122" t="s">
        <v>43</v>
      </c>
      <c r="G5" s="123" t="s">
        <v>48</v>
      </c>
      <c r="H5" s="124" t="s">
        <v>48</v>
      </c>
      <c r="I5" s="120" t="s">
        <v>356</v>
      </c>
      <c r="J5" s="125">
        <v>510.4</v>
      </c>
      <c r="K5" s="125">
        <f t="shared" si="0"/>
        <v>440</v>
      </c>
      <c r="L5" s="125">
        <v>215.76</v>
      </c>
      <c r="M5" s="126">
        <v>3050591001</v>
      </c>
      <c r="N5" s="127">
        <v>43405</v>
      </c>
      <c r="O5" s="127">
        <v>44197</v>
      </c>
      <c r="P5" s="127">
        <v>44561</v>
      </c>
      <c r="Q5" s="126" t="s">
        <v>78</v>
      </c>
      <c r="R5" s="126" t="s">
        <v>78</v>
      </c>
      <c r="S5" s="126" t="s">
        <v>78</v>
      </c>
      <c r="T5" s="126" t="s">
        <v>43</v>
      </c>
      <c r="U5" s="126" t="s">
        <v>57</v>
      </c>
      <c r="V5" s="128" t="s">
        <v>52</v>
      </c>
      <c r="W5" s="126" t="s">
        <v>357</v>
      </c>
      <c r="X5" s="126" t="s">
        <v>94</v>
      </c>
      <c r="Y5" s="129">
        <v>800</v>
      </c>
      <c r="Z5" s="126" t="s">
        <v>149</v>
      </c>
      <c r="AA5" s="126" t="s">
        <v>132</v>
      </c>
      <c r="AB5" s="126" t="s">
        <v>296</v>
      </c>
      <c r="AC5" s="126">
        <v>39</v>
      </c>
      <c r="AD5" s="130" t="s">
        <v>133</v>
      </c>
      <c r="AE5" s="126">
        <v>19</v>
      </c>
      <c r="AF5" s="126">
        <v>64000</v>
      </c>
      <c r="AG5" s="126" t="s">
        <v>87</v>
      </c>
      <c r="AH5" s="131"/>
      <c r="AI5" s="131"/>
    </row>
    <row r="6" spans="1:35" x14ac:dyDescent="0.2">
      <c r="A6" s="114" t="s">
        <v>358</v>
      </c>
      <c r="B6" s="121" t="s">
        <v>359</v>
      </c>
      <c r="C6" s="112" t="s">
        <v>156</v>
      </c>
      <c r="D6" s="122" t="s">
        <v>360</v>
      </c>
      <c r="E6" s="123">
        <v>44349</v>
      </c>
      <c r="F6" s="122" t="s">
        <v>158</v>
      </c>
      <c r="G6" s="122">
        <v>97602</v>
      </c>
      <c r="H6" s="124">
        <v>210602112035</v>
      </c>
      <c r="I6" s="120" t="s">
        <v>361</v>
      </c>
      <c r="J6" s="125">
        <v>3132</v>
      </c>
      <c r="K6" s="125">
        <f t="shared" si="0"/>
        <v>2700</v>
      </c>
      <c r="L6" s="125">
        <v>3132</v>
      </c>
      <c r="M6" s="126" t="s">
        <v>161</v>
      </c>
      <c r="N6" s="127">
        <v>44202</v>
      </c>
      <c r="O6" s="127">
        <v>44197</v>
      </c>
      <c r="P6" s="127">
        <v>44561</v>
      </c>
      <c r="Q6" s="126" t="s">
        <v>78</v>
      </c>
      <c r="R6" s="126" t="s">
        <v>78</v>
      </c>
      <c r="S6" s="126" t="s">
        <v>78</v>
      </c>
      <c r="T6" s="126" t="s">
        <v>158</v>
      </c>
      <c r="U6" s="126" t="s">
        <v>162</v>
      </c>
      <c r="V6" s="128" t="s">
        <v>52</v>
      </c>
      <c r="W6" s="126" t="s">
        <v>317</v>
      </c>
      <c r="X6" s="126" t="s">
        <v>163</v>
      </c>
      <c r="Y6" s="129">
        <v>1417</v>
      </c>
      <c r="Z6" s="126" t="s">
        <v>164</v>
      </c>
      <c r="AA6" s="126" t="s">
        <v>132</v>
      </c>
      <c r="AB6" s="126" t="s">
        <v>318</v>
      </c>
      <c r="AC6" s="126">
        <v>39</v>
      </c>
      <c r="AD6" s="130" t="s">
        <v>133</v>
      </c>
      <c r="AE6" s="126">
        <v>19</v>
      </c>
      <c r="AF6" s="126">
        <v>64580</v>
      </c>
      <c r="AG6" s="126" t="s">
        <v>87</v>
      </c>
      <c r="AH6" s="131"/>
      <c r="AI6" s="131"/>
    </row>
    <row r="7" spans="1:35" x14ac:dyDescent="0.2">
      <c r="A7" s="114" t="s">
        <v>362</v>
      </c>
      <c r="B7" s="121" t="s">
        <v>363</v>
      </c>
      <c r="C7" s="112" t="s">
        <v>150</v>
      </c>
      <c r="D7" s="122" t="s">
        <v>364</v>
      </c>
      <c r="E7" s="123">
        <v>44349</v>
      </c>
      <c r="F7" s="122" t="s">
        <v>45</v>
      </c>
      <c r="G7" s="122">
        <v>73</v>
      </c>
      <c r="H7" s="124">
        <v>210602111531</v>
      </c>
      <c r="I7" s="120" t="s">
        <v>365</v>
      </c>
      <c r="J7" s="125">
        <v>92336</v>
      </c>
      <c r="K7" s="125">
        <f t="shared" si="0"/>
        <v>79600</v>
      </c>
      <c r="L7" s="125">
        <v>84376</v>
      </c>
      <c r="M7" s="126" t="s">
        <v>79</v>
      </c>
      <c r="N7" s="127">
        <v>44207</v>
      </c>
      <c r="O7" s="127">
        <v>44197</v>
      </c>
      <c r="P7" s="127">
        <v>44561</v>
      </c>
      <c r="Q7" s="126" t="s">
        <v>40</v>
      </c>
      <c r="R7" s="126" t="s">
        <v>41</v>
      </c>
      <c r="S7" s="126" t="s">
        <v>42</v>
      </c>
      <c r="T7" s="126" t="s">
        <v>78</v>
      </c>
      <c r="U7" s="126" t="s">
        <v>58</v>
      </c>
      <c r="V7" s="128" t="s">
        <v>62</v>
      </c>
      <c r="W7" s="126" t="s">
        <v>78</v>
      </c>
      <c r="X7" s="126" t="s">
        <v>78</v>
      </c>
      <c r="Y7" s="129" t="s">
        <v>78</v>
      </c>
      <c r="Z7" s="126" t="s">
        <v>78</v>
      </c>
      <c r="AA7" s="126" t="s">
        <v>132</v>
      </c>
      <c r="AB7" s="126" t="s">
        <v>296</v>
      </c>
      <c r="AC7" s="126">
        <v>39</v>
      </c>
      <c r="AD7" s="130" t="s">
        <v>133</v>
      </c>
      <c r="AE7" s="126">
        <v>19</v>
      </c>
      <c r="AF7" s="126">
        <v>64989</v>
      </c>
      <c r="AG7" s="126" t="s">
        <v>87</v>
      </c>
      <c r="AH7" s="131"/>
      <c r="AI7" s="131"/>
    </row>
    <row r="8" spans="1:35" x14ac:dyDescent="0.2">
      <c r="A8" s="114" t="s">
        <v>366</v>
      </c>
      <c r="B8" s="121" t="s">
        <v>367</v>
      </c>
      <c r="C8" s="112" t="s">
        <v>368</v>
      </c>
      <c r="D8" s="122" t="s">
        <v>369</v>
      </c>
      <c r="E8" s="123">
        <v>44356</v>
      </c>
      <c r="F8" s="122" t="s">
        <v>370</v>
      </c>
      <c r="G8" s="111">
        <v>999</v>
      </c>
      <c r="H8" s="124">
        <v>68</v>
      </c>
      <c r="I8" s="120" t="s">
        <v>371</v>
      </c>
      <c r="J8" s="125">
        <v>817</v>
      </c>
      <c r="K8" s="125">
        <f t="shared" si="0"/>
        <v>704.31034482758628</v>
      </c>
      <c r="L8" s="125">
        <v>817</v>
      </c>
      <c r="M8" s="131" t="s">
        <v>78</v>
      </c>
      <c r="N8" s="131"/>
      <c r="O8" s="131"/>
      <c r="P8" s="131"/>
      <c r="Q8" s="131" t="s">
        <v>78</v>
      </c>
      <c r="R8" s="131" t="s">
        <v>78</v>
      </c>
      <c r="S8" s="131" t="s">
        <v>78</v>
      </c>
      <c r="T8" s="135" t="s">
        <v>370</v>
      </c>
      <c r="U8" s="131" t="s">
        <v>372</v>
      </c>
      <c r="V8" s="136" t="s">
        <v>52</v>
      </c>
      <c r="W8" s="131" t="s">
        <v>373</v>
      </c>
      <c r="X8" s="131" t="s">
        <v>374</v>
      </c>
      <c r="Y8" s="137">
        <v>195</v>
      </c>
      <c r="Z8" s="131" t="s">
        <v>200</v>
      </c>
      <c r="AA8" s="126" t="s">
        <v>308</v>
      </c>
      <c r="AB8" s="131" t="s">
        <v>309</v>
      </c>
      <c r="AC8" s="126">
        <v>46</v>
      </c>
      <c r="AD8" s="130" t="s">
        <v>133</v>
      </c>
      <c r="AE8" s="131">
        <v>19</v>
      </c>
      <c r="AF8" s="131">
        <v>66450</v>
      </c>
      <c r="AG8" s="126" t="s">
        <v>87</v>
      </c>
      <c r="AH8" s="131"/>
      <c r="AI8" s="131"/>
    </row>
    <row r="9" spans="1:35" x14ac:dyDescent="0.2">
      <c r="A9" s="114" t="s">
        <v>375</v>
      </c>
      <c r="B9" s="121" t="s">
        <v>367</v>
      </c>
      <c r="C9" s="112" t="s">
        <v>376</v>
      </c>
      <c r="D9" s="122" t="s">
        <v>369</v>
      </c>
      <c r="E9" s="123">
        <v>44356</v>
      </c>
      <c r="F9" s="122" t="s">
        <v>377</v>
      </c>
      <c r="G9" s="111">
        <v>222</v>
      </c>
      <c r="H9" s="124">
        <v>68</v>
      </c>
      <c r="I9" s="120" t="s">
        <v>371</v>
      </c>
      <c r="J9" s="125">
        <v>958.1</v>
      </c>
      <c r="K9" s="125">
        <f t="shared" si="0"/>
        <v>825.94827586206907</v>
      </c>
      <c r="L9" s="125">
        <v>958.1</v>
      </c>
      <c r="M9" s="131" t="s">
        <v>78</v>
      </c>
      <c r="N9" s="131"/>
      <c r="O9" s="131"/>
      <c r="P9" s="131"/>
      <c r="Q9" s="131" t="s">
        <v>78</v>
      </c>
      <c r="R9" s="131" t="s">
        <v>78</v>
      </c>
      <c r="S9" s="131" t="s">
        <v>78</v>
      </c>
      <c r="T9" s="135" t="s">
        <v>377</v>
      </c>
      <c r="U9" s="131" t="s">
        <v>378</v>
      </c>
      <c r="V9" s="136" t="s">
        <v>52</v>
      </c>
      <c r="W9" s="131" t="s">
        <v>379</v>
      </c>
      <c r="X9" s="131" t="s">
        <v>380</v>
      </c>
      <c r="Y9" s="137">
        <v>3201</v>
      </c>
      <c r="Z9" s="131" t="s">
        <v>381</v>
      </c>
      <c r="AA9" s="126" t="s">
        <v>132</v>
      </c>
      <c r="AB9" s="131" t="s">
        <v>296</v>
      </c>
      <c r="AC9" s="131">
        <v>39</v>
      </c>
      <c r="AD9" s="130" t="s">
        <v>133</v>
      </c>
      <c r="AE9" s="131">
        <v>19</v>
      </c>
      <c r="AF9" s="131" t="s">
        <v>382</v>
      </c>
      <c r="AG9" s="126" t="s">
        <v>87</v>
      </c>
      <c r="AH9" s="131"/>
      <c r="AI9" s="131"/>
    </row>
    <row r="10" spans="1:35" x14ac:dyDescent="0.2">
      <c r="A10" s="114" t="s">
        <v>383</v>
      </c>
      <c r="B10" s="121" t="s">
        <v>384</v>
      </c>
      <c r="C10" s="112" t="s">
        <v>385</v>
      </c>
      <c r="D10" s="122" t="s">
        <v>386</v>
      </c>
      <c r="E10" s="123">
        <v>44358</v>
      </c>
      <c r="F10" s="122" t="s">
        <v>387</v>
      </c>
      <c r="G10" s="122">
        <v>26856</v>
      </c>
      <c r="H10" s="124">
        <v>210611100516</v>
      </c>
      <c r="I10" s="120" t="s">
        <v>388</v>
      </c>
      <c r="J10" s="125">
        <v>2204</v>
      </c>
      <c r="K10" s="125">
        <f t="shared" si="0"/>
        <v>1900.0000000000002</v>
      </c>
      <c r="L10" s="125">
        <v>2204</v>
      </c>
      <c r="M10" s="131" t="s">
        <v>78</v>
      </c>
      <c r="N10" s="131"/>
      <c r="O10" s="131"/>
      <c r="P10" s="131"/>
      <c r="Q10" s="131" t="s">
        <v>78</v>
      </c>
      <c r="R10" s="131" t="s">
        <v>78</v>
      </c>
      <c r="S10" s="131" t="s">
        <v>78</v>
      </c>
      <c r="T10" s="135" t="s">
        <v>387</v>
      </c>
      <c r="U10" s="131" t="s">
        <v>389</v>
      </c>
      <c r="V10" s="136" t="s">
        <v>52</v>
      </c>
      <c r="W10" s="131" t="s">
        <v>390</v>
      </c>
      <c r="X10" s="131" t="s">
        <v>391</v>
      </c>
      <c r="Y10" s="137">
        <v>4311</v>
      </c>
      <c r="Z10" s="131" t="s">
        <v>392</v>
      </c>
      <c r="AA10" s="126" t="s">
        <v>132</v>
      </c>
      <c r="AB10" s="131" t="s">
        <v>296</v>
      </c>
      <c r="AC10" s="131">
        <v>39</v>
      </c>
      <c r="AD10" s="130" t="s">
        <v>133</v>
      </c>
      <c r="AE10" s="131">
        <v>19</v>
      </c>
      <c r="AF10" s="131" t="s">
        <v>393</v>
      </c>
      <c r="AG10" s="126" t="s">
        <v>87</v>
      </c>
      <c r="AH10" s="131"/>
      <c r="AI10" s="131"/>
    </row>
    <row r="11" spans="1:35" x14ac:dyDescent="0.2">
      <c r="A11" s="114" t="s">
        <v>394</v>
      </c>
      <c r="B11" s="121" t="s">
        <v>395</v>
      </c>
      <c r="C11" s="112" t="s">
        <v>165</v>
      </c>
      <c r="D11" s="122" t="s">
        <v>396</v>
      </c>
      <c r="E11" s="123">
        <v>44358</v>
      </c>
      <c r="F11" s="122" t="s">
        <v>104</v>
      </c>
      <c r="G11" s="122">
        <v>20175</v>
      </c>
      <c r="H11" s="124">
        <v>210611123343</v>
      </c>
      <c r="I11" s="120" t="s">
        <v>397</v>
      </c>
      <c r="J11" s="125">
        <v>11420.2</v>
      </c>
      <c r="K11" s="125">
        <f t="shared" si="0"/>
        <v>9845.0000000000018</v>
      </c>
      <c r="L11" s="125">
        <v>11420.2</v>
      </c>
      <c r="M11" s="126" t="s">
        <v>105</v>
      </c>
      <c r="N11" s="127">
        <v>44202</v>
      </c>
      <c r="O11" s="127">
        <v>44197</v>
      </c>
      <c r="P11" s="127">
        <v>44561</v>
      </c>
      <c r="Q11" s="126" t="s">
        <v>78</v>
      </c>
      <c r="R11" s="126" t="s">
        <v>78</v>
      </c>
      <c r="S11" s="126" t="s">
        <v>78</v>
      </c>
      <c r="T11" s="126" t="s">
        <v>104</v>
      </c>
      <c r="U11" s="126" t="s">
        <v>106</v>
      </c>
      <c r="V11" s="128" t="s">
        <v>52</v>
      </c>
      <c r="W11" s="126" t="s">
        <v>321</v>
      </c>
      <c r="X11" s="126" t="s">
        <v>169</v>
      </c>
      <c r="Y11" s="129">
        <v>420</v>
      </c>
      <c r="Z11" s="126" t="s">
        <v>149</v>
      </c>
      <c r="AA11" s="126" t="s">
        <v>132</v>
      </c>
      <c r="AB11" s="126" t="s">
        <v>296</v>
      </c>
      <c r="AC11" s="126">
        <v>39</v>
      </c>
      <c r="AD11" s="130" t="s">
        <v>133</v>
      </c>
      <c r="AE11" s="126">
        <v>19</v>
      </c>
      <c r="AF11" s="126">
        <v>64000</v>
      </c>
      <c r="AG11" s="126" t="s">
        <v>87</v>
      </c>
      <c r="AH11" s="131"/>
      <c r="AI11" s="131"/>
    </row>
    <row r="12" spans="1:35" x14ac:dyDescent="0.2">
      <c r="A12" s="114" t="s">
        <v>398</v>
      </c>
      <c r="B12" s="121" t="s">
        <v>399</v>
      </c>
      <c r="C12" s="112" t="s">
        <v>400</v>
      </c>
      <c r="D12" s="122" t="s">
        <v>401</v>
      </c>
      <c r="E12" s="123">
        <v>44365</v>
      </c>
      <c r="F12" s="122" t="s">
        <v>402</v>
      </c>
      <c r="G12" s="123" t="s">
        <v>403</v>
      </c>
      <c r="H12" s="124">
        <v>210618130954</v>
      </c>
      <c r="I12" s="120" t="s">
        <v>404</v>
      </c>
      <c r="J12" s="125">
        <v>3510</v>
      </c>
      <c r="K12" s="125">
        <f t="shared" si="0"/>
        <v>3025.8620689655177</v>
      </c>
      <c r="L12" s="125">
        <v>3510</v>
      </c>
      <c r="M12" s="131" t="s">
        <v>78</v>
      </c>
      <c r="N12" s="131"/>
      <c r="O12" s="131"/>
      <c r="P12" s="131"/>
      <c r="Q12" s="131" t="s">
        <v>78</v>
      </c>
      <c r="R12" s="131" t="s">
        <v>78</v>
      </c>
      <c r="S12" s="131" t="s">
        <v>78</v>
      </c>
      <c r="T12" s="135" t="s">
        <v>402</v>
      </c>
      <c r="U12" s="131" t="s">
        <v>405</v>
      </c>
      <c r="V12" s="136" t="s">
        <v>52</v>
      </c>
      <c r="W12" s="131" t="s">
        <v>406</v>
      </c>
      <c r="X12" s="131" t="s">
        <v>407</v>
      </c>
      <c r="Y12" s="137">
        <v>507</v>
      </c>
      <c r="Z12" s="131" t="s">
        <v>408</v>
      </c>
      <c r="AA12" s="126" t="s">
        <v>222</v>
      </c>
      <c r="AB12" s="131" t="s">
        <v>409</v>
      </c>
      <c r="AC12" s="131">
        <v>19</v>
      </c>
      <c r="AD12" s="130" t="s">
        <v>133</v>
      </c>
      <c r="AE12" s="131">
        <v>19</v>
      </c>
      <c r="AF12" s="131">
        <v>66220</v>
      </c>
      <c r="AG12" s="126" t="s">
        <v>87</v>
      </c>
      <c r="AH12" s="131"/>
      <c r="AI12" s="131"/>
    </row>
    <row r="13" spans="1:35" x14ac:dyDescent="0.2">
      <c r="A13" s="114" t="s">
        <v>410</v>
      </c>
      <c r="B13" s="121" t="s">
        <v>411</v>
      </c>
      <c r="C13" s="112" t="s">
        <v>202</v>
      </c>
      <c r="D13" s="122" t="s">
        <v>412</v>
      </c>
      <c r="E13" s="123">
        <v>44365</v>
      </c>
      <c r="F13" s="122" t="s">
        <v>102</v>
      </c>
      <c r="G13" s="123" t="s">
        <v>403</v>
      </c>
      <c r="H13" s="124">
        <v>210618130720</v>
      </c>
      <c r="I13" s="120" t="s">
        <v>413</v>
      </c>
      <c r="J13" s="125">
        <v>10000</v>
      </c>
      <c r="K13" s="125">
        <f t="shared" si="0"/>
        <v>8620.6896551724149</v>
      </c>
      <c r="L13" s="125">
        <v>10000</v>
      </c>
      <c r="M13" s="126" t="s">
        <v>78</v>
      </c>
      <c r="N13" s="127"/>
      <c r="O13" s="127"/>
      <c r="P13" s="127"/>
      <c r="Q13" s="126" t="s">
        <v>78</v>
      </c>
      <c r="R13" s="126" t="s">
        <v>78</v>
      </c>
      <c r="S13" s="126" t="s">
        <v>78</v>
      </c>
      <c r="T13" s="126" t="s">
        <v>102</v>
      </c>
      <c r="U13" s="126" t="s">
        <v>103</v>
      </c>
      <c r="V13" s="128" t="s">
        <v>52</v>
      </c>
      <c r="W13" s="126" t="s">
        <v>327</v>
      </c>
      <c r="X13" s="126" t="s">
        <v>206</v>
      </c>
      <c r="Y13" s="129">
        <v>1235</v>
      </c>
      <c r="Z13" s="126" t="s">
        <v>207</v>
      </c>
      <c r="AA13" s="126" t="s">
        <v>132</v>
      </c>
      <c r="AB13" s="126" t="s">
        <v>296</v>
      </c>
      <c r="AC13" s="126">
        <v>39</v>
      </c>
      <c r="AD13" s="130" t="s">
        <v>133</v>
      </c>
      <c r="AE13" s="126">
        <v>19</v>
      </c>
      <c r="AF13" s="126">
        <v>64480</v>
      </c>
      <c r="AG13" s="126" t="s">
        <v>87</v>
      </c>
      <c r="AH13" s="131"/>
      <c r="AI13" s="131"/>
    </row>
    <row r="14" spans="1:35" x14ac:dyDescent="0.2">
      <c r="A14" s="114" t="s">
        <v>414</v>
      </c>
      <c r="B14" s="121" t="s">
        <v>415</v>
      </c>
      <c r="C14" s="112" t="s">
        <v>134</v>
      </c>
      <c r="D14" s="122" t="s">
        <v>416</v>
      </c>
      <c r="E14" s="123">
        <v>44368</v>
      </c>
      <c r="F14" s="122" t="s">
        <v>277</v>
      </c>
      <c r="G14" s="122">
        <v>11747707</v>
      </c>
      <c r="H14" s="124">
        <v>69</v>
      </c>
      <c r="I14" s="120" t="s">
        <v>417</v>
      </c>
      <c r="J14" s="125">
        <v>136</v>
      </c>
      <c r="K14" s="125">
        <f t="shared" si="0"/>
        <v>117.24137931034484</v>
      </c>
      <c r="L14" s="125">
        <v>136</v>
      </c>
      <c r="M14" s="126" t="s">
        <v>78</v>
      </c>
      <c r="N14" s="127"/>
      <c r="O14" s="127"/>
      <c r="P14" s="127"/>
      <c r="Q14" s="126" t="s">
        <v>78</v>
      </c>
      <c r="R14" s="126" t="s">
        <v>78</v>
      </c>
      <c r="S14" s="126" t="s">
        <v>78</v>
      </c>
      <c r="T14" s="126" t="s">
        <v>277</v>
      </c>
      <c r="U14" s="126" t="s">
        <v>418</v>
      </c>
      <c r="V14" s="128" t="s">
        <v>52</v>
      </c>
      <c r="W14" s="126" t="s">
        <v>419</v>
      </c>
      <c r="X14" s="126" t="s">
        <v>280</v>
      </c>
      <c r="Y14" s="129">
        <v>3774</v>
      </c>
      <c r="Z14" s="126" t="s">
        <v>281</v>
      </c>
      <c r="AA14" s="126" t="s">
        <v>132</v>
      </c>
      <c r="AB14" s="126" t="s">
        <v>296</v>
      </c>
      <c r="AC14" s="126">
        <v>39</v>
      </c>
      <c r="AD14" s="130" t="s">
        <v>133</v>
      </c>
      <c r="AE14" s="126">
        <v>19</v>
      </c>
      <c r="AF14" s="126">
        <v>64560</v>
      </c>
      <c r="AG14" s="126" t="s">
        <v>87</v>
      </c>
      <c r="AH14" s="131"/>
      <c r="AI14" s="131"/>
    </row>
    <row r="15" spans="1:35" x14ac:dyDescent="0.2">
      <c r="A15" s="114" t="s">
        <v>420</v>
      </c>
      <c r="B15" s="121" t="s">
        <v>421</v>
      </c>
      <c r="C15" s="112" t="s">
        <v>422</v>
      </c>
      <c r="D15" s="122" t="s">
        <v>423</v>
      </c>
      <c r="E15" s="123">
        <v>44368</v>
      </c>
      <c r="F15" s="122" t="s">
        <v>424</v>
      </c>
      <c r="G15" s="122">
        <v>11638</v>
      </c>
      <c r="H15" s="124">
        <v>70</v>
      </c>
      <c r="I15" s="120" t="s">
        <v>425</v>
      </c>
      <c r="J15" s="125">
        <v>3159.01</v>
      </c>
      <c r="K15" s="125">
        <f t="shared" si="0"/>
        <v>2723.2844827586209</v>
      </c>
      <c r="L15" s="125">
        <v>3159.01</v>
      </c>
      <c r="M15" s="131" t="s">
        <v>78</v>
      </c>
      <c r="N15" s="131"/>
      <c r="O15" s="131"/>
      <c r="P15" s="131"/>
      <c r="Q15" s="131" t="s">
        <v>78</v>
      </c>
      <c r="R15" s="131" t="s">
        <v>78</v>
      </c>
      <c r="S15" s="131" t="s">
        <v>78</v>
      </c>
      <c r="T15" s="135" t="s">
        <v>424</v>
      </c>
      <c r="U15" s="131" t="s">
        <v>426</v>
      </c>
      <c r="V15" s="136" t="s">
        <v>52</v>
      </c>
      <c r="W15" s="131" t="s">
        <v>427</v>
      </c>
      <c r="X15" s="131" t="s">
        <v>428</v>
      </c>
      <c r="Y15" s="137">
        <v>540</v>
      </c>
      <c r="Z15" s="131" t="s">
        <v>429</v>
      </c>
      <c r="AA15" s="131" t="s">
        <v>201</v>
      </c>
      <c r="AB15" s="131" t="s">
        <v>430</v>
      </c>
      <c r="AC15" s="131">
        <v>15</v>
      </c>
      <c r="AD15" s="131" t="s">
        <v>201</v>
      </c>
      <c r="AE15" s="131">
        <v>9</v>
      </c>
      <c r="AF15" s="131">
        <v>1219</v>
      </c>
      <c r="AG15" s="126" t="s">
        <v>87</v>
      </c>
      <c r="AH15" s="131"/>
      <c r="AI15" s="131"/>
    </row>
    <row r="16" spans="1:35" x14ac:dyDescent="0.2">
      <c r="A16" s="114" t="s">
        <v>431</v>
      </c>
      <c r="B16" s="121" t="s">
        <v>432</v>
      </c>
      <c r="C16" s="112" t="s">
        <v>208</v>
      </c>
      <c r="D16" s="122" t="s">
        <v>433</v>
      </c>
      <c r="E16" s="123">
        <v>44370</v>
      </c>
      <c r="F16" s="122" t="s">
        <v>210</v>
      </c>
      <c r="G16" s="123" t="s">
        <v>434</v>
      </c>
      <c r="H16" s="124">
        <v>210623151809</v>
      </c>
      <c r="I16" s="120" t="s">
        <v>435</v>
      </c>
      <c r="J16" s="125">
        <v>5646.71</v>
      </c>
      <c r="K16" s="125">
        <f t="shared" si="0"/>
        <v>4867.8534482758623</v>
      </c>
      <c r="L16" s="125">
        <v>5646.71</v>
      </c>
      <c r="M16" s="126" t="s">
        <v>78</v>
      </c>
      <c r="N16" s="126"/>
      <c r="O16" s="126"/>
      <c r="P16" s="126"/>
      <c r="Q16" s="126" t="s">
        <v>78</v>
      </c>
      <c r="R16" s="126" t="s">
        <v>78</v>
      </c>
      <c r="S16" s="126" t="s">
        <v>78</v>
      </c>
      <c r="T16" s="126" t="s">
        <v>210</v>
      </c>
      <c r="U16" s="126" t="s">
        <v>213</v>
      </c>
      <c r="V16" s="132" t="s">
        <v>52</v>
      </c>
      <c r="W16" s="132" t="s">
        <v>436</v>
      </c>
      <c r="X16" s="132" t="s">
        <v>214</v>
      </c>
      <c r="Y16" s="133">
        <v>435</v>
      </c>
      <c r="Z16" s="132" t="s">
        <v>149</v>
      </c>
      <c r="AA16" s="132" t="s">
        <v>296</v>
      </c>
      <c r="AB16" s="132" t="s">
        <v>132</v>
      </c>
      <c r="AC16" s="126">
        <v>39</v>
      </c>
      <c r="AD16" s="132" t="s">
        <v>133</v>
      </c>
      <c r="AE16" s="138">
        <v>19</v>
      </c>
      <c r="AF16" s="132">
        <v>64000</v>
      </c>
      <c r="AG16" s="126" t="s">
        <v>87</v>
      </c>
      <c r="AH16" s="131"/>
      <c r="AI16" s="131"/>
    </row>
    <row r="17" spans="1:35" x14ac:dyDescent="0.2">
      <c r="A17" s="114" t="s">
        <v>437</v>
      </c>
      <c r="B17" s="121" t="s">
        <v>438</v>
      </c>
      <c r="C17" s="112" t="s">
        <v>262</v>
      </c>
      <c r="D17" s="122" t="s">
        <v>439</v>
      </c>
      <c r="E17" s="123">
        <v>44370</v>
      </c>
      <c r="F17" s="122" t="s">
        <v>264</v>
      </c>
      <c r="G17" s="122">
        <v>47908816</v>
      </c>
      <c r="H17" s="124">
        <v>82172402</v>
      </c>
      <c r="I17" s="120" t="s">
        <v>440</v>
      </c>
      <c r="J17" s="125">
        <v>17292</v>
      </c>
      <c r="K17" s="125">
        <f t="shared" si="0"/>
        <v>14906.896551724139</v>
      </c>
      <c r="L17" s="125">
        <v>17292</v>
      </c>
      <c r="M17" s="126" t="s">
        <v>78</v>
      </c>
      <c r="N17" s="127"/>
      <c r="O17" s="127"/>
      <c r="P17" s="127"/>
      <c r="Q17" s="126" t="s">
        <v>78</v>
      </c>
      <c r="R17" s="126" t="s">
        <v>78</v>
      </c>
      <c r="S17" s="126" t="s">
        <v>78</v>
      </c>
      <c r="T17" s="126" t="s">
        <v>264</v>
      </c>
      <c r="U17" s="126" t="s">
        <v>441</v>
      </c>
      <c r="V17" s="128" t="s">
        <v>52</v>
      </c>
      <c r="W17" s="126" t="s">
        <v>442</v>
      </c>
      <c r="X17" s="126" t="s">
        <v>268</v>
      </c>
      <c r="Y17" s="129">
        <v>14</v>
      </c>
      <c r="Z17" s="126" t="s">
        <v>200</v>
      </c>
      <c r="AA17" s="126" t="s">
        <v>200</v>
      </c>
      <c r="AB17" s="126" t="s">
        <v>443</v>
      </c>
      <c r="AC17" s="126">
        <v>15</v>
      </c>
      <c r="AD17" s="126" t="s">
        <v>201</v>
      </c>
      <c r="AE17" s="126">
        <v>9</v>
      </c>
      <c r="AF17" s="126">
        <v>6500</v>
      </c>
      <c r="AG17" s="126" t="s">
        <v>87</v>
      </c>
      <c r="AH17" s="131"/>
      <c r="AI17" s="131"/>
    </row>
    <row r="18" spans="1:35" x14ac:dyDescent="0.2">
      <c r="A18" s="114" t="s">
        <v>353</v>
      </c>
      <c r="B18" s="121" t="s">
        <v>444</v>
      </c>
      <c r="C18" s="112" t="s">
        <v>237</v>
      </c>
      <c r="D18" s="122" t="s">
        <v>445</v>
      </c>
      <c r="E18" s="123">
        <v>44377</v>
      </c>
      <c r="F18" s="122" t="s">
        <v>43</v>
      </c>
      <c r="G18" s="123" t="s">
        <v>48</v>
      </c>
      <c r="H18" s="122" t="s">
        <v>48</v>
      </c>
      <c r="I18" s="120" t="s">
        <v>446</v>
      </c>
      <c r="J18" s="125">
        <v>524.32000000000005</v>
      </c>
      <c r="K18" s="125">
        <f t="shared" si="0"/>
        <v>452.00000000000006</v>
      </c>
      <c r="L18" s="125">
        <v>222.72</v>
      </c>
      <c r="M18" s="126">
        <v>3050591001</v>
      </c>
      <c r="N18" s="127">
        <v>43405</v>
      </c>
      <c r="O18" s="127">
        <v>44197</v>
      </c>
      <c r="P18" s="127">
        <v>44561</v>
      </c>
      <c r="Q18" s="126" t="s">
        <v>78</v>
      </c>
      <c r="R18" s="126" t="s">
        <v>78</v>
      </c>
      <c r="S18" s="126" t="s">
        <v>78</v>
      </c>
      <c r="T18" s="126" t="s">
        <v>43</v>
      </c>
      <c r="U18" s="126" t="s">
        <v>57</v>
      </c>
      <c r="V18" s="128" t="s">
        <v>52</v>
      </c>
      <c r="W18" s="126" t="s">
        <v>357</v>
      </c>
      <c r="X18" s="126" t="s">
        <v>94</v>
      </c>
      <c r="Y18" s="129">
        <v>800</v>
      </c>
      <c r="Z18" s="126" t="s">
        <v>149</v>
      </c>
      <c r="AA18" s="126" t="s">
        <v>132</v>
      </c>
      <c r="AB18" s="126" t="s">
        <v>296</v>
      </c>
      <c r="AC18" s="126">
        <v>39</v>
      </c>
      <c r="AD18" s="130" t="s">
        <v>133</v>
      </c>
      <c r="AE18" s="126">
        <v>19</v>
      </c>
      <c r="AF18" s="126">
        <v>64000</v>
      </c>
      <c r="AG18" s="126" t="s">
        <v>87</v>
      </c>
      <c r="AH18" s="131"/>
      <c r="AI18" s="131"/>
    </row>
    <row r="19" spans="1:35" x14ac:dyDescent="0.15">
      <c r="A19" s="114" t="s">
        <v>353</v>
      </c>
      <c r="B19" s="121" t="s">
        <v>447</v>
      </c>
      <c r="C19" s="112"/>
      <c r="D19" s="122"/>
      <c r="E19" s="123"/>
      <c r="F19" s="122"/>
      <c r="G19" s="123"/>
      <c r="H19" s="122"/>
      <c r="I19" s="120"/>
      <c r="J19" s="125"/>
      <c r="K19" s="125"/>
      <c r="L19" s="125"/>
    </row>
  </sheetData>
  <pageMargins left="0.39" right="0.39" top="0.39" bottom="0.39" header="0" footer="0"/>
  <pageSetup paperSize="11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2" zoomScale="85" zoomScaleNormal="85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7109375" bestFit="1" customWidth="1"/>
    <col min="5" max="5" width="18.28515625" bestFit="1" customWidth="1"/>
    <col min="6" max="6" width="13.5703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8" t="s">
        <v>1</v>
      </c>
      <c r="B2" s="109"/>
      <c r="C2" s="109"/>
      <c r="D2" s="108" t="s">
        <v>2</v>
      </c>
      <c r="E2" s="109"/>
      <c r="F2" s="109"/>
      <c r="G2" s="108" t="s">
        <v>3</v>
      </c>
      <c r="H2" s="109"/>
      <c r="I2" s="109"/>
    </row>
    <row r="3" spans="1:13" x14ac:dyDescent="0.25">
      <c r="A3" s="110" t="s">
        <v>4</v>
      </c>
      <c r="B3" s="109"/>
      <c r="C3" s="109"/>
      <c r="D3" s="110" t="s">
        <v>5</v>
      </c>
      <c r="E3" s="109"/>
      <c r="F3" s="109"/>
      <c r="G3" s="110" t="s">
        <v>4</v>
      </c>
      <c r="H3" s="109"/>
      <c r="I3" s="10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8" t="s">
        <v>26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3">
        <v>44348</v>
      </c>
      <c r="C8" s="3">
        <v>44377</v>
      </c>
      <c r="D8" s="5" t="s">
        <v>78</v>
      </c>
      <c r="E8" t="s">
        <v>93</v>
      </c>
      <c r="F8" t="s">
        <v>94</v>
      </c>
      <c r="G8" t="s">
        <v>95</v>
      </c>
      <c r="H8" s="7">
        <v>63600</v>
      </c>
      <c r="I8" s="52" t="s">
        <v>448</v>
      </c>
      <c r="J8" s="4" t="s">
        <v>44</v>
      </c>
      <c r="K8" s="3">
        <v>44404</v>
      </c>
      <c r="L8" s="3">
        <v>44404</v>
      </c>
      <c r="M8" s="4"/>
    </row>
    <row r="9" spans="1:13" s="2" customFormat="1" x14ac:dyDescent="0.25">
      <c r="A9" s="12">
        <v>2021</v>
      </c>
      <c r="B9" s="3">
        <v>44348</v>
      </c>
      <c r="C9" s="3">
        <v>44377</v>
      </c>
      <c r="D9" s="5" t="s">
        <v>78</v>
      </c>
      <c r="E9" s="2" t="s">
        <v>98</v>
      </c>
      <c r="F9" s="2" t="s">
        <v>99</v>
      </c>
      <c r="G9" s="2" t="s">
        <v>100</v>
      </c>
      <c r="H9" s="7">
        <v>63600</v>
      </c>
      <c r="I9" s="52" t="s">
        <v>448</v>
      </c>
      <c r="J9" s="4" t="s">
        <v>44</v>
      </c>
      <c r="K9" s="3">
        <v>44404</v>
      </c>
      <c r="L9" s="3">
        <v>44404</v>
      </c>
      <c r="M9" s="4"/>
    </row>
    <row r="10" spans="1:13" x14ac:dyDescent="0.25">
      <c r="A10" s="12">
        <v>2021</v>
      </c>
      <c r="B10" s="3">
        <v>44348</v>
      </c>
      <c r="C10" s="3">
        <v>44377</v>
      </c>
      <c r="D10" s="5" t="s">
        <v>85</v>
      </c>
      <c r="E10" t="s">
        <v>78</v>
      </c>
      <c r="F10" t="s">
        <v>78</v>
      </c>
      <c r="G10" t="s">
        <v>78</v>
      </c>
      <c r="H10" s="7">
        <v>510</v>
      </c>
      <c r="I10" s="52" t="s">
        <v>448</v>
      </c>
      <c r="J10" s="4" t="s">
        <v>44</v>
      </c>
      <c r="K10" s="3">
        <v>44404</v>
      </c>
      <c r="L10" s="3">
        <v>44404</v>
      </c>
      <c r="M10" s="4"/>
    </row>
    <row r="11" spans="1:13" x14ac:dyDescent="0.25">
      <c r="A11" s="12">
        <v>2021</v>
      </c>
      <c r="B11" s="3">
        <v>44348</v>
      </c>
      <c r="C11" s="3">
        <v>44377</v>
      </c>
      <c r="D11" s="5" t="s">
        <v>43</v>
      </c>
      <c r="E11" s="2" t="s">
        <v>78</v>
      </c>
      <c r="F11" s="2" t="s">
        <v>78</v>
      </c>
      <c r="G11" s="2" t="s">
        <v>78</v>
      </c>
      <c r="H11" s="7">
        <v>215.76</v>
      </c>
      <c r="I11" s="52" t="s">
        <v>448</v>
      </c>
      <c r="J11" s="4" t="s">
        <v>44</v>
      </c>
      <c r="K11" s="3">
        <v>44404</v>
      </c>
      <c r="L11" s="3">
        <v>44404</v>
      </c>
      <c r="M11" s="4"/>
    </row>
    <row r="12" spans="1:13" x14ac:dyDescent="0.25">
      <c r="A12" s="12">
        <v>2021</v>
      </c>
      <c r="B12" s="3">
        <v>44348</v>
      </c>
      <c r="C12" s="3">
        <v>44377</v>
      </c>
      <c r="D12" s="5" t="s">
        <v>158</v>
      </c>
      <c r="E12" t="s">
        <v>78</v>
      </c>
      <c r="F12" t="s">
        <v>78</v>
      </c>
      <c r="G12" t="s">
        <v>78</v>
      </c>
      <c r="H12" s="7">
        <v>3132</v>
      </c>
      <c r="I12" s="52" t="s">
        <v>448</v>
      </c>
      <c r="J12" s="4" t="s">
        <v>44</v>
      </c>
      <c r="K12" s="3">
        <v>44404</v>
      </c>
      <c r="L12" s="3">
        <v>44404</v>
      </c>
      <c r="M12" s="4"/>
    </row>
    <row r="13" spans="1:13" x14ac:dyDescent="0.25">
      <c r="A13" s="12">
        <v>2021</v>
      </c>
      <c r="B13" s="3">
        <v>44348</v>
      </c>
      <c r="C13" s="3">
        <v>44377</v>
      </c>
      <c r="D13" s="6" t="s">
        <v>78</v>
      </c>
      <c r="E13" t="s">
        <v>40</v>
      </c>
      <c r="F13" t="s">
        <v>41</v>
      </c>
      <c r="G13" t="s">
        <v>42</v>
      </c>
      <c r="H13" s="7">
        <v>84376</v>
      </c>
      <c r="I13" s="52" t="s">
        <v>448</v>
      </c>
      <c r="J13" s="4" t="s">
        <v>44</v>
      </c>
      <c r="K13" s="3">
        <v>44404</v>
      </c>
      <c r="L13" s="3">
        <v>44404</v>
      </c>
      <c r="M13" s="4"/>
    </row>
    <row r="14" spans="1:13" x14ac:dyDescent="0.25">
      <c r="A14" s="13">
        <v>2021</v>
      </c>
      <c r="B14" s="3">
        <v>44348</v>
      </c>
      <c r="C14" s="3">
        <v>44377</v>
      </c>
      <c r="D14" t="s">
        <v>370</v>
      </c>
      <c r="E14" t="s">
        <v>78</v>
      </c>
      <c r="F14" t="s">
        <v>78</v>
      </c>
      <c r="G14" t="s">
        <v>78</v>
      </c>
      <c r="H14">
        <v>817</v>
      </c>
      <c r="I14" s="52" t="s">
        <v>448</v>
      </c>
      <c r="J14" s="13" t="s">
        <v>44</v>
      </c>
      <c r="K14" s="3">
        <v>44404</v>
      </c>
      <c r="L14" s="3">
        <v>44404</v>
      </c>
    </row>
    <row r="15" spans="1:13" x14ac:dyDescent="0.25">
      <c r="A15" s="13">
        <v>2021</v>
      </c>
      <c r="B15" s="3">
        <v>44348</v>
      </c>
      <c r="C15" s="3">
        <v>44377</v>
      </c>
      <c r="D15" t="s">
        <v>377</v>
      </c>
      <c r="E15" t="s">
        <v>78</v>
      </c>
      <c r="F15" t="s">
        <v>78</v>
      </c>
      <c r="G15" t="s">
        <v>78</v>
      </c>
      <c r="H15">
        <v>958.1</v>
      </c>
      <c r="I15" s="52" t="s">
        <v>448</v>
      </c>
      <c r="J15" s="13" t="s">
        <v>44</v>
      </c>
      <c r="K15" s="3">
        <v>44404</v>
      </c>
      <c r="L15" s="3">
        <v>44404</v>
      </c>
    </row>
    <row r="16" spans="1:13" x14ac:dyDescent="0.25">
      <c r="A16" s="13">
        <v>2021</v>
      </c>
      <c r="B16" s="3">
        <v>44348</v>
      </c>
      <c r="C16" s="3">
        <v>44377</v>
      </c>
      <c r="D16" t="s">
        <v>387</v>
      </c>
      <c r="E16" t="s">
        <v>78</v>
      </c>
      <c r="F16" t="s">
        <v>78</v>
      </c>
      <c r="G16" t="s">
        <v>78</v>
      </c>
      <c r="H16">
        <v>2204</v>
      </c>
      <c r="I16" s="52" t="s">
        <v>448</v>
      </c>
      <c r="J16" s="13" t="s">
        <v>44</v>
      </c>
      <c r="K16" s="3">
        <v>44404</v>
      </c>
      <c r="L16" s="3">
        <v>44404</v>
      </c>
    </row>
    <row r="17" spans="1:12" x14ac:dyDescent="0.25">
      <c r="A17" s="13">
        <v>2021</v>
      </c>
      <c r="B17" s="3">
        <v>44348</v>
      </c>
      <c r="C17" s="3">
        <v>44377</v>
      </c>
      <c r="D17" t="s">
        <v>104</v>
      </c>
      <c r="E17" t="s">
        <v>78</v>
      </c>
      <c r="F17" t="s">
        <v>78</v>
      </c>
      <c r="G17" t="s">
        <v>78</v>
      </c>
      <c r="H17">
        <v>11420.2</v>
      </c>
      <c r="I17" s="52" t="s">
        <v>448</v>
      </c>
      <c r="J17" s="13" t="s">
        <v>44</v>
      </c>
      <c r="K17" s="3">
        <v>44404</v>
      </c>
      <c r="L17" s="3">
        <v>44404</v>
      </c>
    </row>
    <row r="18" spans="1:12" x14ac:dyDescent="0.25">
      <c r="A18" s="13">
        <v>2021</v>
      </c>
      <c r="B18" s="3">
        <v>44348</v>
      </c>
      <c r="C18" s="3">
        <v>44377</v>
      </c>
      <c r="D18" t="s">
        <v>402</v>
      </c>
      <c r="E18" t="s">
        <v>78</v>
      </c>
      <c r="F18" t="s">
        <v>78</v>
      </c>
      <c r="G18" t="s">
        <v>78</v>
      </c>
      <c r="H18">
        <v>3510</v>
      </c>
      <c r="I18" s="52" t="s">
        <v>448</v>
      </c>
      <c r="J18" s="13" t="s">
        <v>44</v>
      </c>
      <c r="K18" s="3">
        <v>44404</v>
      </c>
      <c r="L18" s="3">
        <v>44404</v>
      </c>
    </row>
    <row r="19" spans="1:12" x14ac:dyDescent="0.25">
      <c r="A19" s="107">
        <v>2021</v>
      </c>
      <c r="B19" s="3">
        <v>44348</v>
      </c>
      <c r="C19" s="3">
        <v>44377</v>
      </c>
      <c r="D19" t="s">
        <v>102</v>
      </c>
      <c r="E19" t="s">
        <v>78</v>
      </c>
      <c r="F19" t="s">
        <v>78</v>
      </c>
      <c r="G19" t="s">
        <v>78</v>
      </c>
      <c r="H19">
        <v>10000</v>
      </c>
      <c r="I19" s="52" t="s">
        <v>448</v>
      </c>
      <c r="J19" s="107" t="s">
        <v>44</v>
      </c>
      <c r="K19" s="3">
        <v>44404</v>
      </c>
      <c r="L19" s="3">
        <v>44404</v>
      </c>
    </row>
    <row r="20" spans="1:12" x14ac:dyDescent="0.25">
      <c r="A20" s="107">
        <v>2021</v>
      </c>
      <c r="B20" s="3">
        <v>44348</v>
      </c>
      <c r="C20" s="3">
        <v>44377</v>
      </c>
      <c r="D20" t="s">
        <v>277</v>
      </c>
      <c r="E20" t="s">
        <v>78</v>
      </c>
      <c r="F20" t="s">
        <v>78</v>
      </c>
      <c r="G20" t="s">
        <v>78</v>
      </c>
      <c r="H20">
        <v>136</v>
      </c>
      <c r="I20" s="52" t="s">
        <v>448</v>
      </c>
      <c r="J20" s="107" t="s">
        <v>44</v>
      </c>
      <c r="K20" s="3">
        <v>44404</v>
      </c>
      <c r="L20" s="3">
        <v>44404</v>
      </c>
    </row>
    <row r="21" spans="1:12" x14ac:dyDescent="0.25">
      <c r="A21" s="107">
        <v>2021</v>
      </c>
      <c r="B21" s="3">
        <v>44348</v>
      </c>
      <c r="C21" s="3">
        <v>44377</v>
      </c>
      <c r="D21" t="s">
        <v>424</v>
      </c>
      <c r="E21" t="s">
        <v>78</v>
      </c>
      <c r="F21" t="s">
        <v>78</v>
      </c>
      <c r="G21" t="s">
        <v>78</v>
      </c>
      <c r="H21">
        <v>3159.01</v>
      </c>
      <c r="I21" s="52" t="s">
        <v>448</v>
      </c>
      <c r="J21" s="107" t="s">
        <v>44</v>
      </c>
      <c r="K21" s="3">
        <v>44404</v>
      </c>
      <c r="L21" s="3">
        <v>44404</v>
      </c>
    </row>
    <row r="22" spans="1:12" x14ac:dyDescent="0.25">
      <c r="A22" s="107">
        <v>2021</v>
      </c>
      <c r="B22" s="3">
        <v>44348</v>
      </c>
      <c r="C22" s="3">
        <v>44377</v>
      </c>
      <c r="D22" t="s">
        <v>210</v>
      </c>
      <c r="E22" t="s">
        <v>78</v>
      </c>
      <c r="F22" t="s">
        <v>78</v>
      </c>
      <c r="G22" t="s">
        <v>78</v>
      </c>
      <c r="H22">
        <v>5646.71</v>
      </c>
      <c r="I22" s="52" t="s">
        <v>448</v>
      </c>
      <c r="J22" s="107" t="s">
        <v>44</v>
      </c>
      <c r="K22" s="3">
        <v>44404</v>
      </c>
      <c r="L22" s="3">
        <v>44404</v>
      </c>
    </row>
    <row r="23" spans="1:12" x14ac:dyDescent="0.25">
      <c r="A23" s="107">
        <v>2021</v>
      </c>
      <c r="B23" s="3">
        <v>44348</v>
      </c>
      <c r="C23" s="3">
        <v>44377</v>
      </c>
      <c r="D23" t="s">
        <v>264</v>
      </c>
      <c r="E23" t="s">
        <v>78</v>
      </c>
      <c r="F23" t="s">
        <v>78</v>
      </c>
      <c r="G23" t="s">
        <v>78</v>
      </c>
      <c r="H23">
        <v>17292</v>
      </c>
      <c r="I23" s="52" t="s">
        <v>448</v>
      </c>
      <c r="J23" s="107" t="s">
        <v>44</v>
      </c>
      <c r="K23" s="3">
        <v>44404</v>
      </c>
      <c r="L23" s="3">
        <v>44404</v>
      </c>
    </row>
    <row r="24" spans="1:12" x14ac:dyDescent="0.25">
      <c r="A24" s="107">
        <v>2021</v>
      </c>
      <c r="B24" s="3">
        <v>44348</v>
      </c>
      <c r="C24" s="3">
        <v>44377</v>
      </c>
      <c r="D24" t="s">
        <v>43</v>
      </c>
      <c r="E24" t="s">
        <v>78</v>
      </c>
      <c r="F24" t="s">
        <v>78</v>
      </c>
      <c r="G24" t="s">
        <v>78</v>
      </c>
      <c r="H24">
        <v>222.72</v>
      </c>
      <c r="I24" s="52" t="s">
        <v>448</v>
      </c>
      <c r="J24" s="107" t="s">
        <v>44</v>
      </c>
      <c r="K24" s="3">
        <v>44404</v>
      </c>
      <c r="L24" s="3">
        <v>44404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:I24" r:id="rId1" display="https://www.seseanl.gob.mx/wp-content/uploads/Relacion-Analitica-de-Pagos-a-JUNIO2021.pdf" xr:uid="{DB13A175-BE75-41EB-B371-4622CBFA14A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635A-A687-4A84-B833-97E8BE48AB4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marzo</vt:lpstr>
      <vt:lpstr>ABRIL</vt:lpstr>
      <vt:lpstr>2112mayo</vt:lpstr>
      <vt:lpstr>2112 junio</vt:lpstr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2021-06-22T16:08:54Z</cp:lastPrinted>
  <dcterms:created xsi:type="dcterms:W3CDTF">2019-06-26T16:36:59Z</dcterms:created>
  <dcterms:modified xsi:type="dcterms:W3CDTF">2021-07-28T02:07:08Z</dcterms:modified>
</cp:coreProperties>
</file>